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jo de caj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'Flujo de caja'!$A$1:$J$205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Flujo de caja: entradas y salidas del mes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Saldo inicial</t>
        </is>
      </c>
      <c r="H2" s="4" t="inlineStr"/>
    </row>
    <row r="4" ht="26" customHeight="1">
      <c r="A4" s="5" t="inlineStr">
        <is>
          <t>Fecha</t>
        </is>
      </c>
      <c r="B4" s="5" t="inlineStr">
        <is>
          <t>Concepto</t>
        </is>
      </c>
      <c r="C4" s="5" t="inlineStr">
        <is>
          <t>Tipo</t>
        </is>
      </c>
      <c r="D4" s="5" t="inlineStr">
        <is>
          <t>Categoría</t>
        </is>
      </c>
      <c r="E4" s="5" t="inlineStr">
        <is>
          <t>Valor</t>
        </is>
      </c>
      <c r="F4" s="5" t="inlineStr">
        <is>
          <t>Documento</t>
        </is>
      </c>
      <c r="G4" s="5" t="inlineStr">
        <is>
          <t>Entrada</t>
        </is>
      </c>
      <c r="H4" s="5" t="inlineStr">
        <is>
          <t>Salida</t>
        </is>
      </c>
      <c r="I4" s="5" t="inlineStr">
        <is>
          <t>Saldo</t>
        </is>
      </c>
      <c r="J4" s="5" t="inlineStr">
        <is>
          <t>Notas</t>
        </is>
      </c>
    </row>
    <row r="5">
      <c r="A5" s="6" t="n"/>
      <c r="B5" s="7" t="n"/>
      <c r="C5" s="7" t="n"/>
      <c r="D5" s="7" t="n"/>
      <c r="E5" s="8" t="n"/>
      <c r="F5" s="7" t="n"/>
      <c r="G5" s="9">
        <f>IF($C5="","",IF($C5="Entrada",$E5,""))</f>
        <v/>
      </c>
      <c r="H5" s="9">
        <f>IF($C5="","",IF($C5="Salida",$E5,""))</f>
        <v/>
      </c>
      <c r="I5" s="9">
        <f>IF(AND($C5="",$E5=""),"",$H$2+$G5-$H5)</f>
        <v/>
      </c>
      <c r="J5" s="7" t="n"/>
    </row>
    <row r="6">
      <c r="A6" s="6" t="n"/>
      <c r="B6" s="7" t="n"/>
      <c r="C6" s="7" t="n"/>
      <c r="D6" s="7" t="n"/>
      <c r="E6" s="8" t="n"/>
      <c r="F6" s="7" t="n"/>
      <c r="G6" s="9">
        <f>IF($C6="","",IF($C6="Entrada",$E6,""))</f>
        <v/>
      </c>
      <c r="H6" s="9">
        <f>IF($C6="","",IF($C6="Salida",$E6,""))</f>
        <v/>
      </c>
      <c r="I6" s="9">
        <f>IF(AND($C6="",$E6=""),"",I5+$G6-$H6)</f>
        <v/>
      </c>
      <c r="J6" s="7" t="n"/>
    </row>
    <row r="7">
      <c r="A7" s="6" t="n"/>
      <c r="B7" s="7" t="n"/>
      <c r="C7" s="7" t="n"/>
      <c r="D7" s="7" t="n"/>
      <c r="E7" s="8" t="n"/>
      <c r="F7" s="7" t="n"/>
      <c r="G7" s="9">
        <f>IF($C7="","",IF($C7="Entrada",$E7,""))</f>
        <v/>
      </c>
      <c r="H7" s="9">
        <f>IF($C7="","",IF($C7="Salida",$E7,""))</f>
        <v/>
      </c>
      <c r="I7" s="9">
        <f>IF(AND($C7="",$E7=""),"",I6+$G7-$H7)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IF($C8="","",IF($C8="Entrada",$E8,""))</f>
        <v/>
      </c>
      <c r="H8" s="9">
        <f>IF($C8="","",IF($C8="Salida",$E8,""))</f>
        <v/>
      </c>
      <c r="I8" s="9">
        <f>IF(AND($C8="",$E8=""),"",I7+$G8-$H8)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IF($C9="","",IF($C9="Entrada",$E9,""))</f>
        <v/>
      </c>
      <c r="H9" s="9">
        <f>IF($C9="","",IF($C9="Salida",$E9,""))</f>
        <v/>
      </c>
      <c r="I9" s="9">
        <f>IF(AND($C9="",$E9=""),"",I8+$G9-$H9)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IF($C10="","",IF($C10="Entrada",$E10,""))</f>
        <v/>
      </c>
      <c r="H10" s="9">
        <f>IF($C10="","",IF($C10="Salida",$E10,""))</f>
        <v/>
      </c>
      <c r="I10" s="9">
        <f>IF(AND($C10="",$E10=""),"",I9+$G10-$H10)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IF($C11="","",IF($C11="Entrada",$E11,""))</f>
        <v/>
      </c>
      <c r="H11" s="9">
        <f>IF($C11="","",IF($C11="Salida",$E11,""))</f>
        <v/>
      </c>
      <c r="I11" s="9">
        <f>IF(AND($C11="",$E11=""),"",I10+$G11-$H11)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IF($C12="","",IF($C12="Entrada",$E12,""))</f>
        <v/>
      </c>
      <c r="H12" s="9">
        <f>IF($C12="","",IF($C12="Salida",$E12,""))</f>
        <v/>
      </c>
      <c r="I12" s="9">
        <f>IF(AND($C12="",$E12=""),"",I11+$G12-$H12)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IF($C13="","",IF($C13="Entrada",$E13,""))</f>
        <v/>
      </c>
      <c r="H13" s="9">
        <f>IF($C13="","",IF($C13="Salida",$E13,""))</f>
        <v/>
      </c>
      <c r="I13" s="9">
        <f>IF(AND($C13="",$E13=""),"",I12+$G13-$H13)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IF($C14="","",IF($C14="Entrada",$E14,""))</f>
        <v/>
      </c>
      <c r="H14" s="9">
        <f>IF($C14="","",IF($C14="Salida",$E14,""))</f>
        <v/>
      </c>
      <c r="I14" s="9">
        <f>IF(AND($C14="",$E14=""),"",I13+$G14-$H14)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IF($C15="","",IF($C15="Entrada",$E15,""))</f>
        <v/>
      </c>
      <c r="H15" s="9">
        <f>IF($C15="","",IF($C15="Salida",$E15,""))</f>
        <v/>
      </c>
      <c r="I15" s="9">
        <f>IF(AND($C15="",$E15=""),"",I14+$G15-$H15)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IF($C16="","",IF($C16="Entrada",$E16,""))</f>
        <v/>
      </c>
      <c r="H16" s="9">
        <f>IF($C16="","",IF($C16="Salida",$E16,""))</f>
        <v/>
      </c>
      <c r="I16" s="9">
        <f>IF(AND($C16="",$E16=""),"",I15+$G16-$H16)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IF($C17="","",IF($C17="Entrada",$E17,""))</f>
        <v/>
      </c>
      <c r="H17" s="9">
        <f>IF($C17="","",IF($C17="Salida",$E17,""))</f>
        <v/>
      </c>
      <c r="I17" s="9">
        <f>IF(AND($C17="",$E17=""),"",I16+$G17-$H17)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IF($C18="","",IF($C18="Entrada",$E18,""))</f>
        <v/>
      </c>
      <c r="H18" s="9">
        <f>IF($C18="","",IF($C18="Salida",$E18,""))</f>
        <v/>
      </c>
      <c r="I18" s="9">
        <f>IF(AND($C18="",$E18=""),"",I17+$G18-$H18)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IF($C19="","",IF($C19="Entrada",$E19,""))</f>
        <v/>
      </c>
      <c r="H19" s="9">
        <f>IF($C19="","",IF($C19="Salida",$E19,""))</f>
        <v/>
      </c>
      <c r="I19" s="9">
        <f>IF(AND($C19="",$E19=""),"",I18+$G19-$H19)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IF($C20="","",IF($C20="Entrada",$E20,""))</f>
        <v/>
      </c>
      <c r="H20" s="9">
        <f>IF($C20="","",IF($C20="Salida",$E20,""))</f>
        <v/>
      </c>
      <c r="I20" s="9">
        <f>IF(AND($C20="",$E20=""),"",I19+$G20-$H20)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IF($C21="","",IF($C21="Entrada",$E21,""))</f>
        <v/>
      </c>
      <c r="H21" s="9">
        <f>IF($C21="","",IF($C21="Salida",$E21,""))</f>
        <v/>
      </c>
      <c r="I21" s="9">
        <f>IF(AND($C21="",$E21=""),"",I20+$G21-$H21)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IF($C22="","",IF($C22="Entrada",$E22,""))</f>
        <v/>
      </c>
      <c r="H22" s="9">
        <f>IF($C22="","",IF($C22="Salida",$E22,""))</f>
        <v/>
      </c>
      <c r="I22" s="9">
        <f>IF(AND($C22="",$E22=""),"",I21+$G22-$H22)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IF($C23="","",IF($C23="Entrada",$E23,""))</f>
        <v/>
      </c>
      <c r="H23" s="9">
        <f>IF($C23="","",IF($C23="Salida",$E23,""))</f>
        <v/>
      </c>
      <c r="I23" s="9">
        <f>IF(AND($C23="",$E23=""),"",I22+$G23-$H23)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IF($C24="","",IF($C24="Entrada",$E24,""))</f>
        <v/>
      </c>
      <c r="H24" s="9">
        <f>IF($C24="","",IF($C24="Salida",$E24,""))</f>
        <v/>
      </c>
      <c r="I24" s="9">
        <f>IF(AND($C24="",$E24=""),"",I23+$G24-$H24)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IF($C25="","",IF($C25="Entrada",$E25,""))</f>
        <v/>
      </c>
      <c r="H25" s="9">
        <f>IF($C25="","",IF($C25="Salida",$E25,""))</f>
        <v/>
      </c>
      <c r="I25" s="9">
        <f>IF(AND($C25="",$E25=""),"",I24+$G25-$H25)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IF($C26="","",IF($C26="Entrada",$E26,""))</f>
        <v/>
      </c>
      <c r="H26" s="9">
        <f>IF($C26="","",IF($C26="Salida",$E26,""))</f>
        <v/>
      </c>
      <c r="I26" s="9">
        <f>IF(AND($C26="",$E26=""),"",I25+$G26-$H26)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IF($C27="","",IF($C27="Entrada",$E27,""))</f>
        <v/>
      </c>
      <c r="H27" s="9">
        <f>IF($C27="","",IF($C27="Salida",$E27,""))</f>
        <v/>
      </c>
      <c r="I27" s="9">
        <f>IF(AND($C27="",$E27=""),"",I26+$G27-$H27)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IF($C28="","",IF($C28="Entrada",$E28,""))</f>
        <v/>
      </c>
      <c r="H28" s="9">
        <f>IF($C28="","",IF($C28="Salida",$E28,""))</f>
        <v/>
      </c>
      <c r="I28" s="9">
        <f>IF(AND($C28="",$E28=""),"",I27+$G28-$H28)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IF($C29="","",IF($C29="Entrada",$E29,""))</f>
        <v/>
      </c>
      <c r="H29" s="9">
        <f>IF($C29="","",IF($C29="Salida",$E29,""))</f>
        <v/>
      </c>
      <c r="I29" s="9">
        <f>IF(AND($C29="",$E29=""),"",I28+$G29-$H29)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IF($C30="","",IF($C30="Entrada",$E30,""))</f>
        <v/>
      </c>
      <c r="H30" s="9">
        <f>IF($C30="","",IF($C30="Salida",$E30,""))</f>
        <v/>
      </c>
      <c r="I30" s="9">
        <f>IF(AND($C30="",$E30=""),"",I29+$G30-$H30)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IF($C31="","",IF($C31="Entrada",$E31,""))</f>
        <v/>
      </c>
      <c r="H31" s="9">
        <f>IF($C31="","",IF($C31="Salida",$E31,""))</f>
        <v/>
      </c>
      <c r="I31" s="9">
        <f>IF(AND($C31="",$E31=""),"",I30+$G31-$H31)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IF($C32="","",IF($C32="Entrada",$E32,""))</f>
        <v/>
      </c>
      <c r="H32" s="9">
        <f>IF($C32="","",IF($C32="Salida",$E32,""))</f>
        <v/>
      </c>
      <c r="I32" s="9">
        <f>IF(AND($C32="",$E32=""),"",I31+$G32-$H32)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IF($C33="","",IF($C33="Entrada",$E33,""))</f>
        <v/>
      </c>
      <c r="H33" s="9">
        <f>IF($C33="","",IF($C33="Salida",$E33,""))</f>
        <v/>
      </c>
      <c r="I33" s="9">
        <f>IF(AND($C33="",$E33=""),"",I32+$G33-$H33)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IF($C34="","",IF($C34="Entrada",$E34,""))</f>
        <v/>
      </c>
      <c r="H34" s="9">
        <f>IF($C34="","",IF($C34="Salida",$E34,""))</f>
        <v/>
      </c>
      <c r="I34" s="9">
        <f>IF(AND($C34="",$E34=""),"",I33+$G34-$H34)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IF($C35="","",IF($C35="Entrada",$E35,""))</f>
        <v/>
      </c>
      <c r="H35" s="9">
        <f>IF($C35="","",IF($C35="Salida",$E35,""))</f>
        <v/>
      </c>
      <c r="I35" s="9">
        <f>IF(AND($C35="",$E35=""),"",I34+$G35-$H35)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IF($C36="","",IF($C36="Entrada",$E36,""))</f>
        <v/>
      </c>
      <c r="H36" s="9">
        <f>IF($C36="","",IF($C36="Salida",$E36,""))</f>
        <v/>
      </c>
      <c r="I36" s="9">
        <f>IF(AND($C36="",$E36=""),"",I35+$G36-$H36)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IF($C37="","",IF($C37="Entrada",$E37,""))</f>
        <v/>
      </c>
      <c r="H37" s="9">
        <f>IF($C37="","",IF($C37="Salida",$E37,""))</f>
        <v/>
      </c>
      <c r="I37" s="9">
        <f>IF(AND($C37="",$E37=""),"",I36+$G37-$H37)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IF($C38="","",IF($C38="Entrada",$E38,""))</f>
        <v/>
      </c>
      <c r="H38" s="9">
        <f>IF($C38="","",IF($C38="Salida",$E38,""))</f>
        <v/>
      </c>
      <c r="I38" s="9">
        <f>IF(AND($C38="",$E38=""),"",I37+$G38-$H38)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IF($C39="","",IF($C39="Entrada",$E39,""))</f>
        <v/>
      </c>
      <c r="H39" s="9">
        <f>IF($C39="","",IF($C39="Salida",$E39,""))</f>
        <v/>
      </c>
      <c r="I39" s="9">
        <f>IF(AND($C39="",$E39=""),"",I38+$G39-$H39)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IF($C40="","",IF($C40="Entrada",$E40,""))</f>
        <v/>
      </c>
      <c r="H40" s="9">
        <f>IF($C40="","",IF($C40="Salida",$E40,""))</f>
        <v/>
      </c>
      <c r="I40" s="9">
        <f>IF(AND($C40="",$E40=""),"",I39+$G40-$H40)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IF($C41="","",IF($C41="Entrada",$E41,""))</f>
        <v/>
      </c>
      <c r="H41" s="9">
        <f>IF($C41="","",IF($C41="Salida",$E41,""))</f>
        <v/>
      </c>
      <c r="I41" s="9">
        <f>IF(AND($C41="",$E41=""),"",I40+$G41-$H41)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IF($C42="","",IF($C42="Entrada",$E42,""))</f>
        <v/>
      </c>
      <c r="H42" s="9">
        <f>IF($C42="","",IF($C42="Salida",$E42,""))</f>
        <v/>
      </c>
      <c r="I42" s="9">
        <f>IF(AND($C42="",$E42=""),"",I41+$G42-$H42)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IF($C43="","",IF($C43="Entrada",$E43,""))</f>
        <v/>
      </c>
      <c r="H43" s="9">
        <f>IF($C43="","",IF($C43="Salida",$E43,""))</f>
        <v/>
      </c>
      <c r="I43" s="9">
        <f>IF(AND($C43="",$E43=""),"",I42+$G43-$H43)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IF($C44="","",IF($C44="Entrada",$E44,""))</f>
        <v/>
      </c>
      <c r="H44" s="9">
        <f>IF($C44="","",IF($C44="Salida",$E44,""))</f>
        <v/>
      </c>
      <c r="I44" s="9">
        <f>IF(AND($C44="",$E44=""),"",I43+$G44-$H44)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IF($C45="","",IF($C45="Entrada",$E45,""))</f>
        <v/>
      </c>
      <c r="H45" s="9">
        <f>IF($C45="","",IF($C45="Salida",$E45,""))</f>
        <v/>
      </c>
      <c r="I45" s="9">
        <f>IF(AND($C45="",$E45=""),"",I44+$G45-$H45)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IF($C46="","",IF($C46="Entrada",$E46,""))</f>
        <v/>
      </c>
      <c r="H46" s="9">
        <f>IF($C46="","",IF($C46="Salida",$E46,""))</f>
        <v/>
      </c>
      <c r="I46" s="9">
        <f>IF(AND($C46="",$E46=""),"",I45+$G46-$H46)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IF($C47="","",IF($C47="Entrada",$E47,""))</f>
        <v/>
      </c>
      <c r="H47" s="9">
        <f>IF($C47="","",IF($C47="Salida",$E47,""))</f>
        <v/>
      </c>
      <c r="I47" s="9">
        <f>IF(AND($C47="",$E47=""),"",I46+$G47-$H47)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IF($C48="","",IF($C48="Entrada",$E48,""))</f>
        <v/>
      </c>
      <c r="H48" s="9">
        <f>IF($C48="","",IF($C48="Salida",$E48,""))</f>
        <v/>
      </c>
      <c r="I48" s="9">
        <f>IF(AND($C48="",$E48=""),"",I47+$G48-$H48)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IF($C49="","",IF($C49="Entrada",$E49,""))</f>
        <v/>
      </c>
      <c r="H49" s="9">
        <f>IF($C49="","",IF($C49="Salida",$E49,""))</f>
        <v/>
      </c>
      <c r="I49" s="9">
        <f>IF(AND($C49="",$E49=""),"",I48+$G49-$H49)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IF($C50="","",IF($C50="Entrada",$E50,""))</f>
        <v/>
      </c>
      <c r="H50" s="9">
        <f>IF($C50="","",IF($C50="Salida",$E50,""))</f>
        <v/>
      </c>
      <c r="I50" s="9">
        <f>IF(AND($C50="",$E50=""),"",I49+$G50-$H50)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IF($C51="","",IF($C51="Entrada",$E51,""))</f>
        <v/>
      </c>
      <c r="H51" s="9">
        <f>IF($C51="","",IF($C51="Salida",$E51,""))</f>
        <v/>
      </c>
      <c r="I51" s="9">
        <f>IF(AND($C51="",$E51=""),"",I50+$G51-$H51)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IF($C52="","",IF($C52="Entrada",$E52,""))</f>
        <v/>
      </c>
      <c r="H52" s="9">
        <f>IF($C52="","",IF($C52="Salida",$E52,""))</f>
        <v/>
      </c>
      <c r="I52" s="9">
        <f>IF(AND($C52="",$E52=""),"",I51+$G52-$H52)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IF($C53="","",IF($C53="Entrada",$E53,""))</f>
        <v/>
      </c>
      <c r="H53" s="9">
        <f>IF($C53="","",IF($C53="Salida",$E53,""))</f>
        <v/>
      </c>
      <c r="I53" s="9">
        <f>IF(AND($C53="",$E53=""),"",I52+$G53-$H53)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IF($C54="","",IF($C54="Entrada",$E54,""))</f>
        <v/>
      </c>
      <c r="H54" s="9">
        <f>IF($C54="","",IF($C54="Salida",$E54,""))</f>
        <v/>
      </c>
      <c r="I54" s="9">
        <f>IF(AND($C54="",$E54=""),"",I53+$G54-$H54)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IF($C55="","",IF($C55="Entrada",$E55,""))</f>
        <v/>
      </c>
      <c r="H55" s="9">
        <f>IF($C55="","",IF($C55="Salida",$E55,""))</f>
        <v/>
      </c>
      <c r="I55" s="9">
        <f>IF(AND($C55="",$E55=""),"",I54+$G55-$H55)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IF($C56="","",IF($C56="Entrada",$E56,""))</f>
        <v/>
      </c>
      <c r="H56" s="9">
        <f>IF($C56="","",IF($C56="Salida",$E56,""))</f>
        <v/>
      </c>
      <c r="I56" s="9">
        <f>IF(AND($C56="",$E56=""),"",I55+$G56-$H56)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IF($C57="","",IF($C57="Entrada",$E57,""))</f>
        <v/>
      </c>
      <c r="H57" s="9">
        <f>IF($C57="","",IF($C57="Salida",$E57,""))</f>
        <v/>
      </c>
      <c r="I57" s="9">
        <f>IF(AND($C57="",$E57=""),"",I56+$G57-$H57)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IF($C58="","",IF($C58="Entrada",$E58,""))</f>
        <v/>
      </c>
      <c r="H58" s="9">
        <f>IF($C58="","",IF($C58="Salida",$E58,""))</f>
        <v/>
      </c>
      <c r="I58" s="9">
        <f>IF(AND($C58="",$E58=""),"",I57+$G58-$H58)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IF($C59="","",IF($C59="Entrada",$E59,""))</f>
        <v/>
      </c>
      <c r="H59" s="9">
        <f>IF($C59="","",IF($C59="Salida",$E59,""))</f>
        <v/>
      </c>
      <c r="I59" s="9">
        <f>IF(AND($C59="",$E59=""),"",I58+$G59-$H59)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IF($C60="","",IF($C60="Entrada",$E60,""))</f>
        <v/>
      </c>
      <c r="H60" s="9">
        <f>IF($C60="","",IF($C60="Salida",$E60,""))</f>
        <v/>
      </c>
      <c r="I60" s="9">
        <f>IF(AND($C60="",$E60=""),"",I59+$G60-$H60)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IF($C61="","",IF($C61="Entrada",$E61,""))</f>
        <v/>
      </c>
      <c r="H61" s="9">
        <f>IF($C61="","",IF($C61="Salida",$E61,""))</f>
        <v/>
      </c>
      <c r="I61" s="9">
        <f>IF(AND($C61="",$E61=""),"",I60+$G61-$H61)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IF($C62="","",IF($C62="Entrada",$E62,""))</f>
        <v/>
      </c>
      <c r="H62" s="9">
        <f>IF($C62="","",IF($C62="Salida",$E62,""))</f>
        <v/>
      </c>
      <c r="I62" s="9">
        <f>IF(AND($C62="",$E62=""),"",I61+$G62-$H62)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IF($C63="","",IF($C63="Entrada",$E63,""))</f>
        <v/>
      </c>
      <c r="H63" s="9">
        <f>IF($C63="","",IF($C63="Salida",$E63,""))</f>
        <v/>
      </c>
      <c r="I63" s="9">
        <f>IF(AND($C63="",$E63=""),"",I62+$G63-$H63)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IF($C64="","",IF($C64="Entrada",$E64,""))</f>
        <v/>
      </c>
      <c r="H64" s="9">
        <f>IF($C64="","",IF($C64="Salida",$E64,""))</f>
        <v/>
      </c>
      <c r="I64" s="9">
        <f>IF(AND($C64="",$E64=""),"",I63+$G64-$H64)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IF($C65="","",IF($C65="Entrada",$E65,""))</f>
        <v/>
      </c>
      <c r="H65" s="9">
        <f>IF($C65="","",IF($C65="Salida",$E65,""))</f>
        <v/>
      </c>
      <c r="I65" s="9">
        <f>IF(AND($C65="",$E65=""),"",I64+$G65-$H65)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IF($C66="","",IF($C66="Entrada",$E66,""))</f>
        <v/>
      </c>
      <c r="H66" s="9">
        <f>IF($C66="","",IF($C66="Salida",$E66,""))</f>
        <v/>
      </c>
      <c r="I66" s="9">
        <f>IF(AND($C66="",$E66=""),"",I65+$G66-$H66)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IF($C67="","",IF($C67="Entrada",$E67,""))</f>
        <v/>
      </c>
      <c r="H67" s="9">
        <f>IF($C67="","",IF($C67="Salida",$E67,""))</f>
        <v/>
      </c>
      <c r="I67" s="9">
        <f>IF(AND($C67="",$E67=""),"",I66+$G67-$H67)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IF($C68="","",IF($C68="Entrada",$E68,""))</f>
        <v/>
      </c>
      <c r="H68" s="9">
        <f>IF($C68="","",IF($C68="Salida",$E68,""))</f>
        <v/>
      </c>
      <c r="I68" s="9">
        <f>IF(AND($C68="",$E68=""),"",I67+$G68-$H68)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IF($C69="","",IF($C69="Entrada",$E69,""))</f>
        <v/>
      </c>
      <c r="H69" s="9">
        <f>IF($C69="","",IF($C69="Salida",$E69,""))</f>
        <v/>
      </c>
      <c r="I69" s="9">
        <f>IF(AND($C69="",$E69=""),"",I68+$G69-$H69)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IF($C70="","",IF($C70="Entrada",$E70,""))</f>
        <v/>
      </c>
      <c r="H70" s="9">
        <f>IF($C70="","",IF($C70="Salida",$E70,""))</f>
        <v/>
      </c>
      <c r="I70" s="9">
        <f>IF(AND($C70="",$E70=""),"",I69+$G70-$H70)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IF($C71="","",IF($C71="Entrada",$E71,""))</f>
        <v/>
      </c>
      <c r="H71" s="9">
        <f>IF($C71="","",IF($C71="Salida",$E71,""))</f>
        <v/>
      </c>
      <c r="I71" s="9">
        <f>IF(AND($C71="",$E71=""),"",I70+$G71-$H71)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IF($C72="","",IF($C72="Entrada",$E72,""))</f>
        <v/>
      </c>
      <c r="H72" s="9">
        <f>IF($C72="","",IF($C72="Salida",$E72,""))</f>
        <v/>
      </c>
      <c r="I72" s="9">
        <f>IF(AND($C72="",$E72=""),"",I71+$G72-$H72)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IF($C73="","",IF($C73="Entrada",$E73,""))</f>
        <v/>
      </c>
      <c r="H73" s="9">
        <f>IF($C73="","",IF($C73="Salida",$E73,""))</f>
        <v/>
      </c>
      <c r="I73" s="9">
        <f>IF(AND($C73="",$E73=""),"",I72+$G73-$H73)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IF($C74="","",IF($C74="Entrada",$E74,""))</f>
        <v/>
      </c>
      <c r="H74" s="9">
        <f>IF($C74="","",IF($C74="Salida",$E74,""))</f>
        <v/>
      </c>
      <c r="I74" s="9">
        <f>IF(AND($C74="",$E74=""),"",I73+$G74-$H74)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IF($C75="","",IF($C75="Entrada",$E75,""))</f>
        <v/>
      </c>
      <c r="H75" s="9">
        <f>IF($C75="","",IF($C75="Salida",$E75,""))</f>
        <v/>
      </c>
      <c r="I75" s="9">
        <f>IF(AND($C75="",$E75=""),"",I74+$G75-$H75)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IF($C76="","",IF($C76="Entrada",$E76,""))</f>
        <v/>
      </c>
      <c r="H76" s="9">
        <f>IF($C76="","",IF($C76="Salida",$E76,""))</f>
        <v/>
      </c>
      <c r="I76" s="9">
        <f>IF(AND($C76="",$E76=""),"",I75+$G76-$H76)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IF($C77="","",IF($C77="Entrada",$E77,""))</f>
        <v/>
      </c>
      <c r="H77" s="9">
        <f>IF($C77="","",IF($C77="Salida",$E77,""))</f>
        <v/>
      </c>
      <c r="I77" s="9">
        <f>IF(AND($C77="",$E77=""),"",I76+$G77-$H77)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IF($C78="","",IF($C78="Entrada",$E78,""))</f>
        <v/>
      </c>
      <c r="H78" s="9">
        <f>IF($C78="","",IF($C78="Salida",$E78,""))</f>
        <v/>
      </c>
      <c r="I78" s="9">
        <f>IF(AND($C78="",$E78=""),"",I77+$G78-$H78)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IF($C79="","",IF($C79="Entrada",$E79,""))</f>
        <v/>
      </c>
      <c r="H79" s="9">
        <f>IF($C79="","",IF($C79="Salida",$E79,""))</f>
        <v/>
      </c>
      <c r="I79" s="9">
        <f>IF(AND($C79="",$E79=""),"",I78+$G79-$H79)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IF($C80="","",IF($C80="Entrada",$E80,""))</f>
        <v/>
      </c>
      <c r="H80" s="9">
        <f>IF($C80="","",IF($C80="Salida",$E80,""))</f>
        <v/>
      </c>
      <c r="I80" s="9">
        <f>IF(AND($C80="",$E80=""),"",I79+$G80-$H80)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IF($C81="","",IF($C81="Entrada",$E81,""))</f>
        <v/>
      </c>
      <c r="H81" s="9">
        <f>IF($C81="","",IF($C81="Salida",$E81,""))</f>
        <v/>
      </c>
      <c r="I81" s="9">
        <f>IF(AND($C81="",$E81=""),"",I80+$G81-$H81)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IF($C82="","",IF($C82="Entrada",$E82,""))</f>
        <v/>
      </c>
      <c r="H82" s="9">
        <f>IF($C82="","",IF($C82="Salida",$E82,""))</f>
        <v/>
      </c>
      <c r="I82" s="9">
        <f>IF(AND($C82="",$E82=""),"",I81+$G82-$H82)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IF($C83="","",IF($C83="Entrada",$E83,""))</f>
        <v/>
      </c>
      <c r="H83" s="9">
        <f>IF($C83="","",IF($C83="Salida",$E83,""))</f>
        <v/>
      </c>
      <c r="I83" s="9">
        <f>IF(AND($C83="",$E83=""),"",I82+$G83-$H83)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IF($C84="","",IF($C84="Entrada",$E84,""))</f>
        <v/>
      </c>
      <c r="H84" s="9">
        <f>IF($C84="","",IF($C84="Salida",$E84,""))</f>
        <v/>
      </c>
      <c r="I84" s="9">
        <f>IF(AND($C84="",$E84=""),"",I83+$G84-$H84)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IF($C85="","",IF($C85="Entrada",$E85,""))</f>
        <v/>
      </c>
      <c r="H85" s="9">
        <f>IF($C85="","",IF($C85="Salida",$E85,""))</f>
        <v/>
      </c>
      <c r="I85" s="9">
        <f>IF(AND($C85="",$E85=""),"",I84+$G85-$H85)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IF($C86="","",IF($C86="Entrada",$E86,""))</f>
        <v/>
      </c>
      <c r="H86" s="9">
        <f>IF($C86="","",IF($C86="Salida",$E86,""))</f>
        <v/>
      </c>
      <c r="I86" s="9">
        <f>IF(AND($C86="",$E86=""),"",I85+$G86-$H86)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IF($C87="","",IF($C87="Entrada",$E87,""))</f>
        <v/>
      </c>
      <c r="H87" s="9">
        <f>IF($C87="","",IF($C87="Salida",$E87,""))</f>
        <v/>
      </c>
      <c r="I87" s="9">
        <f>IF(AND($C87="",$E87=""),"",I86+$G87-$H87)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IF($C88="","",IF($C88="Entrada",$E88,""))</f>
        <v/>
      </c>
      <c r="H88" s="9">
        <f>IF($C88="","",IF($C88="Salida",$E88,""))</f>
        <v/>
      </c>
      <c r="I88" s="9">
        <f>IF(AND($C88="",$E88=""),"",I87+$G88-$H88)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IF($C89="","",IF($C89="Entrada",$E89,""))</f>
        <v/>
      </c>
      <c r="H89" s="9">
        <f>IF($C89="","",IF($C89="Salida",$E89,""))</f>
        <v/>
      </c>
      <c r="I89" s="9">
        <f>IF(AND($C89="",$E89=""),"",I88+$G89-$H89)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IF($C90="","",IF($C90="Entrada",$E90,""))</f>
        <v/>
      </c>
      <c r="H90" s="9">
        <f>IF($C90="","",IF($C90="Salida",$E90,""))</f>
        <v/>
      </c>
      <c r="I90" s="9">
        <f>IF(AND($C90="",$E90=""),"",I89+$G90-$H90)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IF($C91="","",IF($C91="Entrada",$E91,""))</f>
        <v/>
      </c>
      <c r="H91" s="9">
        <f>IF($C91="","",IF($C91="Salida",$E91,""))</f>
        <v/>
      </c>
      <c r="I91" s="9">
        <f>IF(AND($C91="",$E91=""),"",I90+$G91-$H91)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IF($C92="","",IF($C92="Entrada",$E92,""))</f>
        <v/>
      </c>
      <c r="H92" s="9">
        <f>IF($C92="","",IF($C92="Salida",$E92,""))</f>
        <v/>
      </c>
      <c r="I92" s="9">
        <f>IF(AND($C92="",$E92=""),"",I91+$G92-$H92)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IF($C93="","",IF($C93="Entrada",$E93,""))</f>
        <v/>
      </c>
      <c r="H93" s="9">
        <f>IF($C93="","",IF($C93="Salida",$E93,""))</f>
        <v/>
      </c>
      <c r="I93" s="9">
        <f>IF(AND($C93="",$E93=""),"",I92+$G93-$H93)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IF($C94="","",IF($C94="Entrada",$E94,""))</f>
        <v/>
      </c>
      <c r="H94" s="9">
        <f>IF($C94="","",IF($C94="Salida",$E94,""))</f>
        <v/>
      </c>
      <c r="I94" s="9">
        <f>IF(AND($C94="",$E94=""),"",I93+$G94-$H94)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IF($C95="","",IF($C95="Entrada",$E95,""))</f>
        <v/>
      </c>
      <c r="H95" s="9">
        <f>IF($C95="","",IF($C95="Salida",$E95,""))</f>
        <v/>
      </c>
      <c r="I95" s="9">
        <f>IF(AND($C95="",$E95=""),"",I94+$G95-$H95)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IF($C96="","",IF($C96="Entrada",$E96,""))</f>
        <v/>
      </c>
      <c r="H96" s="9">
        <f>IF($C96="","",IF($C96="Salida",$E96,""))</f>
        <v/>
      </c>
      <c r="I96" s="9">
        <f>IF(AND($C96="",$E96=""),"",I95+$G96-$H96)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IF($C97="","",IF($C97="Entrada",$E97,""))</f>
        <v/>
      </c>
      <c r="H97" s="9">
        <f>IF($C97="","",IF($C97="Salida",$E97,""))</f>
        <v/>
      </c>
      <c r="I97" s="9">
        <f>IF(AND($C97="",$E97=""),"",I96+$G97-$H97)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IF($C98="","",IF($C98="Entrada",$E98,""))</f>
        <v/>
      </c>
      <c r="H98" s="9">
        <f>IF($C98="","",IF($C98="Salida",$E98,""))</f>
        <v/>
      </c>
      <c r="I98" s="9">
        <f>IF(AND($C98="",$E98=""),"",I97+$G98-$H98)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IF($C99="","",IF($C99="Entrada",$E99,""))</f>
        <v/>
      </c>
      <c r="H99" s="9">
        <f>IF($C99="","",IF($C99="Salida",$E99,""))</f>
        <v/>
      </c>
      <c r="I99" s="9">
        <f>IF(AND($C99="",$E99=""),"",I98+$G99-$H99)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IF($C100="","",IF($C100="Entrada",$E100,""))</f>
        <v/>
      </c>
      <c r="H100" s="9">
        <f>IF($C100="","",IF($C100="Salida",$E100,""))</f>
        <v/>
      </c>
      <c r="I100" s="9">
        <f>IF(AND($C100="",$E100=""),"",I99+$G100-$H100)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IF($C101="","",IF($C101="Entrada",$E101,""))</f>
        <v/>
      </c>
      <c r="H101" s="9">
        <f>IF($C101="","",IF($C101="Salida",$E101,""))</f>
        <v/>
      </c>
      <c r="I101" s="9">
        <f>IF(AND($C101="",$E101=""),"",I100+$G101-$H101)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IF($C102="","",IF($C102="Entrada",$E102,""))</f>
        <v/>
      </c>
      <c r="H102" s="9">
        <f>IF($C102="","",IF($C102="Salida",$E102,""))</f>
        <v/>
      </c>
      <c r="I102" s="9">
        <f>IF(AND($C102="",$E102=""),"",I101+$G102-$H102)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IF($C103="","",IF($C103="Entrada",$E103,""))</f>
        <v/>
      </c>
      <c r="H103" s="9">
        <f>IF($C103="","",IF($C103="Salida",$E103,""))</f>
        <v/>
      </c>
      <c r="I103" s="9">
        <f>IF(AND($C103="",$E103=""),"",I102+$G103-$H103)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IF($C104="","",IF($C104="Entrada",$E104,""))</f>
        <v/>
      </c>
      <c r="H104" s="9">
        <f>IF($C104="","",IF($C104="Salida",$E104,""))</f>
        <v/>
      </c>
      <c r="I104" s="9">
        <f>IF(AND($C104="",$E104=""),"",I103+$G104-$H104)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IF($C105="","",IF($C105="Entrada",$E105,""))</f>
        <v/>
      </c>
      <c r="H105" s="9">
        <f>IF($C105="","",IF($C105="Salida",$E105,""))</f>
        <v/>
      </c>
      <c r="I105" s="9">
        <f>IF(AND($C105="",$E105=""),"",I104+$G105-$H105)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IF($C106="","",IF($C106="Entrada",$E106,""))</f>
        <v/>
      </c>
      <c r="H106" s="9">
        <f>IF($C106="","",IF($C106="Salida",$E106,""))</f>
        <v/>
      </c>
      <c r="I106" s="9">
        <f>IF(AND($C106="",$E106=""),"",I105+$G106-$H106)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IF($C107="","",IF($C107="Entrada",$E107,""))</f>
        <v/>
      </c>
      <c r="H107" s="9">
        <f>IF($C107="","",IF($C107="Salida",$E107,""))</f>
        <v/>
      </c>
      <c r="I107" s="9">
        <f>IF(AND($C107="",$E107=""),"",I106+$G107-$H107)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IF($C108="","",IF($C108="Entrada",$E108,""))</f>
        <v/>
      </c>
      <c r="H108" s="9">
        <f>IF($C108="","",IF($C108="Salida",$E108,""))</f>
        <v/>
      </c>
      <c r="I108" s="9">
        <f>IF(AND($C108="",$E108=""),"",I107+$G108-$H108)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IF($C109="","",IF($C109="Entrada",$E109,""))</f>
        <v/>
      </c>
      <c r="H109" s="9">
        <f>IF($C109="","",IF($C109="Salida",$E109,""))</f>
        <v/>
      </c>
      <c r="I109" s="9">
        <f>IF(AND($C109="",$E109=""),"",I108+$G109-$H109)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IF($C110="","",IF($C110="Entrada",$E110,""))</f>
        <v/>
      </c>
      <c r="H110" s="9">
        <f>IF($C110="","",IF($C110="Salida",$E110,""))</f>
        <v/>
      </c>
      <c r="I110" s="9">
        <f>IF(AND($C110="",$E110=""),"",I109+$G110-$H110)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IF($C111="","",IF($C111="Entrada",$E111,""))</f>
        <v/>
      </c>
      <c r="H111" s="9">
        <f>IF($C111="","",IF($C111="Salida",$E111,""))</f>
        <v/>
      </c>
      <c r="I111" s="9">
        <f>IF(AND($C111="",$E111=""),"",I110+$G111-$H111)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IF($C112="","",IF($C112="Entrada",$E112,""))</f>
        <v/>
      </c>
      <c r="H112" s="9">
        <f>IF($C112="","",IF($C112="Salida",$E112,""))</f>
        <v/>
      </c>
      <c r="I112" s="9">
        <f>IF(AND($C112="",$E112=""),"",I111+$G112-$H112)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IF($C113="","",IF($C113="Entrada",$E113,""))</f>
        <v/>
      </c>
      <c r="H113" s="9">
        <f>IF($C113="","",IF($C113="Salida",$E113,""))</f>
        <v/>
      </c>
      <c r="I113" s="9">
        <f>IF(AND($C113="",$E113=""),"",I112+$G113-$H113)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IF($C114="","",IF($C114="Entrada",$E114,""))</f>
        <v/>
      </c>
      <c r="H114" s="9">
        <f>IF($C114="","",IF($C114="Salida",$E114,""))</f>
        <v/>
      </c>
      <c r="I114" s="9">
        <f>IF(AND($C114="",$E114=""),"",I113+$G114-$H114)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IF($C115="","",IF($C115="Entrada",$E115,""))</f>
        <v/>
      </c>
      <c r="H115" s="9">
        <f>IF($C115="","",IF($C115="Salida",$E115,""))</f>
        <v/>
      </c>
      <c r="I115" s="9">
        <f>IF(AND($C115="",$E115=""),"",I114+$G115-$H115)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IF($C116="","",IF($C116="Entrada",$E116,""))</f>
        <v/>
      </c>
      <c r="H116" s="9">
        <f>IF($C116="","",IF($C116="Salida",$E116,""))</f>
        <v/>
      </c>
      <c r="I116" s="9">
        <f>IF(AND($C116="",$E116=""),"",I115+$G116-$H116)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IF($C117="","",IF($C117="Entrada",$E117,""))</f>
        <v/>
      </c>
      <c r="H117" s="9">
        <f>IF($C117="","",IF($C117="Salida",$E117,""))</f>
        <v/>
      </c>
      <c r="I117" s="9">
        <f>IF(AND($C117="",$E117=""),"",I116+$G117-$H117)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IF($C118="","",IF($C118="Entrada",$E118,""))</f>
        <v/>
      </c>
      <c r="H118" s="9">
        <f>IF($C118="","",IF($C118="Salida",$E118,""))</f>
        <v/>
      </c>
      <c r="I118" s="9">
        <f>IF(AND($C118="",$E118=""),"",I117+$G118-$H118)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IF($C119="","",IF($C119="Entrada",$E119,""))</f>
        <v/>
      </c>
      <c r="H119" s="9">
        <f>IF($C119="","",IF($C119="Salida",$E119,""))</f>
        <v/>
      </c>
      <c r="I119" s="9">
        <f>IF(AND($C119="",$E119=""),"",I118+$G119-$H119)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IF($C120="","",IF($C120="Entrada",$E120,""))</f>
        <v/>
      </c>
      <c r="H120" s="9">
        <f>IF($C120="","",IF($C120="Salida",$E120,""))</f>
        <v/>
      </c>
      <c r="I120" s="9">
        <f>IF(AND($C120="",$E120=""),"",I119+$G120-$H120)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IF($C121="","",IF($C121="Entrada",$E121,""))</f>
        <v/>
      </c>
      <c r="H121" s="9">
        <f>IF($C121="","",IF($C121="Salida",$E121,""))</f>
        <v/>
      </c>
      <c r="I121" s="9">
        <f>IF(AND($C121="",$E121=""),"",I120+$G121-$H121)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IF($C122="","",IF($C122="Entrada",$E122,""))</f>
        <v/>
      </c>
      <c r="H122" s="9">
        <f>IF($C122="","",IF($C122="Salida",$E122,""))</f>
        <v/>
      </c>
      <c r="I122" s="9">
        <f>IF(AND($C122="",$E122=""),"",I121+$G122-$H122)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IF($C123="","",IF($C123="Entrada",$E123,""))</f>
        <v/>
      </c>
      <c r="H123" s="9">
        <f>IF($C123="","",IF($C123="Salida",$E123,""))</f>
        <v/>
      </c>
      <c r="I123" s="9">
        <f>IF(AND($C123="",$E123=""),"",I122+$G123-$H123)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IF($C124="","",IF($C124="Entrada",$E124,""))</f>
        <v/>
      </c>
      <c r="H124" s="9">
        <f>IF($C124="","",IF($C124="Salida",$E124,""))</f>
        <v/>
      </c>
      <c r="I124" s="9">
        <f>IF(AND($C124="",$E124=""),"",I123+$G124-$H124)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IF($C125="","",IF($C125="Entrada",$E125,""))</f>
        <v/>
      </c>
      <c r="H125" s="9">
        <f>IF($C125="","",IF($C125="Salida",$E125,""))</f>
        <v/>
      </c>
      <c r="I125" s="9">
        <f>IF(AND($C125="",$E125=""),"",I124+$G125-$H125)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IF($C126="","",IF($C126="Entrada",$E126,""))</f>
        <v/>
      </c>
      <c r="H126" s="9">
        <f>IF($C126="","",IF($C126="Salida",$E126,""))</f>
        <v/>
      </c>
      <c r="I126" s="9">
        <f>IF(AND($C126="",$E126=""),"",I125+$G126-$H126)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IF($C127="","",IF($C127="Entrada",$E127,""))</f>
        <v/>
      </c>
      <c r="H127" s="9">
        <f>IF($C127="","",IF($C127="Salida",$E127,""))</f>
        <v/>
      </c>
      <c r="I127" s="9">
        <f>IF(AND($C127="",$E127=""),"",I126+$G127-$H127)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IF($C128="","",IF($C128="Entrada",$E128,""))</f>
        <v/>
      </c>
      <c r="H128" s="9">
        <f>IF($C128="","",IF($C128="Salida",$E128,""))</f>
        <v/>
      </c>
      <c r="I128" s="9">
        <f>IF(AND($C128="",$E128=""),"",I127+$G128-$H128)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IF($C129="","",IF($C129="Entrada",$E129,""))</f>
        <v/>
      </c>
      <c r="H129" s="9">
        <f>IF($C129="","",IF($C129="Salida",$E129,""))</f>
        <v/>
      </c>
      <c r="I129" s="9">
        <f>IF(AND($C129="",$E129=""),"",I128+$G129-$H129)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IF($C130="","",IF($C130="Entrada",$E130,""))</f>
        <v/>
      </c>
      <c r="H130" s="9">
        <f>IF($C130="","",IF($C130="Salida",$E130,""))</f>
        <v/>
      </c>
      <c r="I130" s="9">
        <f>IF(AND($C130="",$E130=""),"",I129+$G130-$H130)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IF($C131="","",IF($C131="Entrada",$E131,""))</f>
        <v/>
      </c>
      <c r="H131" s="9">
        <f>IF($C131="","",IF($C131="Salida",$E131,""))</f>
        <v/>
      </c>
      <c r="I131" s="9">
        <f>IF(AND($C131="",$E131=""),"",I130+$G131-$H131)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IF($C132="","",IF($C132="Entrada",$E132,""))</f>
        <v/>
      </c>
      <c r="H132" s="9">
        <f>IF($C132="","",IF($C132="Salida",$E132,""))</f>
        <v/>
      </c>
      <c r="I132" s="9">
        <f>IF(AND($C132="",$E132=""),"",I131+$G132-$H132)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IF($C133="","",IF($C133="Entrada",$E133,""))</f>
        <v/>
      </c>
      <c r="H133" s="9">
        <f>IF($C133="","",IF($C133="Salida",$E133,""))</f>
        <v/>
      </c>
      <c r="I133" s="9">
        <f>IF(AND($C133="",$E133=""),"",I132+$G133-$H133)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IF($C134="","",IF($C134="Entrada",$E134,""))</f>
        <v/>
      </c>
      <c r="H134" s="9">
        <f>IF($C134="","",IF($C134="Salida",$E134,""))</f>
        <v/>
      </c>
      <c r="I134" s="9">
        <f>IF(AND($C134="",$E134=""),"",I133+$G134-$H134)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IF($C135="","",IF($C135="Entrada",$E135,""))</f>
        <v/>
      </c>
      <c r="H135" s="9">
        <f>IF($C135="","",IF($C135="Salida",$E135,""))</f>
        <v/>
      </c>
      <c r="I135" s="9">
        <f>IF(AND($C135="",$E135=""),"",I134+$G135-$H135)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IF($C136="","",IF($C136="Entrada",$E136,""))</f>
        <v/>
      </c>
      <c r="H136" s="9">
        <f>IF($C136="","",IF($C136="Salida",$E136,""))</f>
        <v/>
      </c>
      <c r="I136" s="9">
        <f>IF(AND($C136="",$E136=""),"",I135+$G136-$H136)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IF($C137="","",IF($C137="Entrada",$E137,""))</f>
        <v/>
      </c>
      <c r="H137" s="9">
        <f>IF($C137="","",IF($C137="Salida",$E137,""))</f>
        <v/>
      </c>
      <c r="I137" s="9">
        <f>IF(AND($C137="",$E137=""),"",I136+$G137-$H137)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IF($C138="","",IF($C138="Entrada",$E138,""))</f>
        <v/>
      </c>
      <c r="H138" s="9">
        <f>IF($C138="","",IF($C138="Salida",$E138,""))</f>
        <v/>
      </c>
      <c r="I138" s="9">
        <f>IF(AND($C138="",$E138=""),"",I137+$G138-$H138)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IF($C139="","",IF($C139="Entrada",$E139,""))</f>
        <v/>
      </c>
      <c r="H139" s="9">
        <f>IF($C139="","",IF($C139="Salida",$E139,""))</f>
        <v/>
      </c>
      <c r="I139" s="9">
        <f>IF(AND($C139="",$E139=""),"",I138+$G139-$H139)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IF($C140="","",IF($C140="Entrada",$E140,""))</f>
        <v/>
      </c>
      <c r="H140" s="9">
        <f>IF($C140="","",IF($C140="Salida",$E140,""))</f>
        <v/>
      </c>
      <c r="I140" s="9">
        <f>IF(AND($C140="",$E140=""),"",I139+$G140-$H140)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IF($C141="","",IF($C141="Entrada",$E141,""))</f>
        <v/>
      </c>
      <c r="H141" s="9">
        <f>IF($C141="","",IF($C141="Salida",$E141,""))</f>
        <v/>
      </c>
      <c r="I141" s="9">
        <f>IF(AND($C141="",$E141=""),"",I140+$G141-$H141)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IF($C142="","",IF($C142="Entrada",$E142,""))</f>
        <v/>
      </c>
      <c r="H142" s="9">
        <f>IF($C142="","",IF($C142="Salida",$E142,""))</f>
        <v/>
      </c>
      <c r="I142" s="9">
        <f>IF(AND($C142="",$E142=""),"",I141+$G142-$H142)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IF($C143="","",IF($C143="Entrada",$E143,""))</f>
        <v/>
      </c>
      <c r="H143" s="9">
        <f>IF($C143="","",IF($C143="Salida",$E143,""))</f>
        <v/>
      </c>
      <c r="I143" s="9">
        <f>IF(AND($C143="",$E143=""),"",I142+$G143-$H143)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IF($C144="","",IF($C144="Entrada",$E144,""))</f>
        <v/>
      </c>
      <c r="H144" s="9">
        <f>IF($C144="","",IF($C144="Salida",$E144,""))</f>
        <v/>
      </c>
      <c r="I144" s="9">
        <f>IF(AND($C144="",$E144=""),"",I143+$G144-$H144)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IF($C145="","",IF($C145="Entrada",$E145,""))</f>
        <v/>
      </c>
      <c r="H145" s="9">
        <f>IF($C145="","",IF($C145="Salida",$E145,""))</f>
        <v/>
      </c>
      <c r="I145" s="9">
        <f>IF(AND($C145="",$E145=""),"",I144+$G145-$H145)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IF($C146="","",IF($C146="Entrada",$E146,""))</f>
        <v/>
      </c>
      <c r="H146" s="9">
        <f>IF($C146="","",IF($C146="Salida",$E146,""))</f>
        <v/>
      </c>
      <c r="I146" s="9">
        <f>IF(AND($C146="",$E146=""),"",I145+$G146-$H146)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IF($C147="","",IF($C147="Entrada",$E147,""))</f>
        <v/>
      </c>
      <c r="H147" s="9">
        <f>IF($C147="","",IF($C147="Salida",$E147,""))</f>
        <v/>
      </c>
      <c r="I147" s="9">
        <f>IF(AND($C147="",$E147=""),"",I146+$G147-$H147)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IF($C148="","",IF($C148="Entrada",$E148,""))</f>
        <v/>
      </c>
      <c r="H148" s="9">
        <f>IF($C148="","",IF($C148="Salida",$E148,""))</f>
        <v/>
      </c>
      <c r="I148" s="9">
        <f>IF(AND($C148="",$E148=""),"",I147+$G148-$H148)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IF($C149="","",IF($C149="Entrada",$E149,""))</f>
        <v/>
      </c>
      <c r="H149" s="9">
        <f>IF($C149="","",IF($C149="Salida",$E149,""))</f>
        <v/>
      </c>
      <c r="I149" s="9">
        <f>IF(AND($C149="",$E149=""),"",I148+$G149-$H149)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IF($C150="","",IF($C150="Entrada",$E150,""))</f>
        <v/>
      </c>
      <c r="H150" s="9">
        <f>IF($C150="","",IF($C150="Salida",$E150,""))</f>
        <v/>
      </c>
      <c r="I150" s="9">
        <f>IF(AND($C150="",$E150=""),"",I149+$G150-$H150)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IF($C151="","",IF($C151="Entrada",$E151,""))</f>
        <v/>
      </c>
      <c r="H151" s="9">
        <f>IF($C151="","",IF($C151="Salida",$E151,""))</f>
        <v/>
      </c>
      <c r="I151" s="9">
        <f>IF(AND($C151="",$E151=""),"",I150+$G151-$H151)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IF($C152="","",IF($C152="Entrada",$E152,""))</f>
        <v/>
      </c>
      <c r="H152" s="9">
        <f>IF($C152="","",IF($C152="Salida",$E152,""))</f>
        <v/>
      </c>
      <c r="I152" s="9">
        <f>IF(AND($C152="",$E152=""),"",I151+$G152-$H152)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IF($C153="","",IF($C153="Entrada",$E153,""))</f>
        <v/>
      </c>
      <c r="H153" s="9">
        <f>IF($C153="","",IF($C153="Salida",$E153,""))</f>
        <v/>
      </c>
      <c r="I153" s="9">
        <f>IF(AND($C153="",$E153=""),"",I152+$G153-$H153)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IF($C154="","",IF($C154="Entrada",$E154,""))</f>
        <v/>
      </c>
      <c r="H154" s="9">
        <f>IF($C154="","",IF($C154="Salida",$E154,""))</f>
        <v/>
      </c>
      <c r="I154" s="9">
        <f>IF(AND($C154="",$E154=""),"",I153+$G154-$H154)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IF($C155="","",IF($C155="Entrada",$E155,""))</f>
        <v/>
      </c>
      <c r="H155" s="9">
        <f>IF($C155="","",IF($C155="Salida",$E155,""))</f>
        <v/>
      </c>
      <c r="I155" s="9">
        <f>IF(AND($C155="",$E155=""),"",I154+$G155-$H155)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IF($C156="","",IF($C156="Entrada",$E156,""))</f>
        <v/>
      </c>
      <c r="H156" s="9">
        <f>IF($C156="","",IF($C156="Salida",$E156,""))</f>
        <v/>
      </c>
      <c r="I156" s="9">
        <f>IF(AND($C156="",$E156=""),"",I155+$G156-$H156)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IF($C157="","",IF($C157="Entrada",$E157,""))</f>
        <v/>
      </c>
      <c r="H157" s="9">
        <f>IF($C157="","",IF($C157="Salida",$E157,""))</f>
        <v/>
      </c>
      <c r="I157" s="9">
        <f>IF(AND($C157="",$E157=""),"",I156+$G157-$H157)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IF($C158="","",IF($C158="Entrada",$E158,""))</f>
        <v/>
      </c>
      <c r="H158" s="9">
        <f>IF($C158="","",IF($C158="Salida",$E158,""))</f>
        <v/>
      </c>
      <c r="I158" s="9">
        <f>IF(AND($C158="",$E158=""),"",I157+$G158-$H158)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IF($C159="","",IF($C159="Entrada",$E159,""))</f>
        <v/>
      </c>
      <c r="H159" s="9">
        <f>IF($C159="","",IF($C159="Salida",$E159,""))</f>
        <v/>
      </c>
      <c r="I159" s="9">
        <f>IF(AND($C159="",$E159=""),"",I158+$G159-$H159)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IF($C160="","",IF($C160="Entrada",$E160,""))</f>
        <v/>
      </c>
      <c r="H160" s="9">
        <f>IF($C160="","",IF($C160="Salida",$E160,""))</f>
        <v/>
      </c>
      <c r="I160" s="9">
        <f>IF(AND($C160="",$E160=""),"",I159+$G160-$H160)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IF($C161="","",IF($C161="Entrada",$E161,""))</f>
        <v/>
      </c>
      <c r="H161" s="9">
        <f>IF($C161="","",IF($C161="Salida",$E161,""))</f>
        <v/>
      </c>
      <c r="I161" s="9">
        <f>IF(AND($C161="",$E161=""),"",I160+$G161-$H161)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IF($C162="","",IF($C162="Entrada",$E162,""))</f>
        <v/>
      </c>
      <c r="H162" s="9">
        <f>IF($C162="","",IF($C162="Salida",$E162,""))</f>
        <v/>
      </c>
      <c r="I162" s="9">
        <f>IF(AND($C162="",$E162=""),"",I161+$G162-$H162)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IF($C163="","",IF($C163="Entrada",$E163,""))</f>
        <v/>
      </c>
      <c r="H163" s="9">
        <f>IF($C163="","",IF($C163="Salida",$E163,""))</f>
        <v/>
      </c>
      <c r="I163" s="9">
        <f>IF(AND($C163="",$E163=""),"",I162+$G163-$H163)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IF($C164="","",IF($C164="Entrada",$E164,""))</f>
        <v/>
      </c>
      <c r="H164" s="9">
        <f>IF($C164="","",IF($C164="Salida",$E164,""))</f>
        <v/>
      </c>
      <c r="I164" s="9">
        <f>IF(AND($C164="",$E164=""),"",I163+$G164-$H164)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IF($C165="","",IF($C165="Entrada",$E165,""))</f>
        <v/>
      </c>
      <c r="H165" s="9">
        <f>IF($C165="","",IF($C165="Salida",$E165,""))</f>
        <v/>
      </c>
      <c r="I165" s="9">
        <f>IF(AND($C165="",$E165=""),"",I164+$G165-$H165)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IF($C166="","",IF($C166="Entrada",$E166,""))</f>
        <v/>
      </c>
      <c r="H166" s="9">
        <f>IF($C166="","",IF($C166="Salida",$E166,""))</f>
        <v/>
      </c>
      <c r="I166" s="9">
        <f>IF(AND($C166="",$E166=""),"",I165+$G166-$H166)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IF($C167="","",IF($C167="Entrada",$E167,""))</f>
        <v/>
      </c>
      <c r="H167" s="9">
        <f>IF($C167="","",IF($C167="Salida",$E167,""))</f>
        <v/>
      </c>
      <c r="I167" s="9">
        <f>IF(AND($C167="",$E167=""),"",I166+$G167-$H167)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IF($C168="","",IF($C168="Entrada",$E168,""))</f>
        <v/>
      </c>
      <c r="H168" s="9">
        <f>IF($C168="","",IF($C168="Salida",$E168,""))</f>
        <v/>
      </c>
      <c r="I168" s="9">
        <f>IF(AND($C168="",$E168=""),"",I167+$G168-$H168)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IF($C169="","",IF($C169="Entrada",$E169,""))</f>
        <v/>
      </c>
      <c r="H169" s="9">
        <f>IF($C169="","",IF($C169="Salida",$E169,""))</f>
        <v/>
      </c>
      <c r="I169" s="9">
        <f>IF(AND($C169="",$E169=""),"",I168+$G169-$H169)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IF($C170="","",IF($C170="Entrada",$E170,""))</f>
        <v/>
      </c>
      <c r="H170" s="9">
        <f>IF($C170="","",IF($C170="Salida",$E170,""))</f>
        <v/>
      </c>
      <c r="I170" s="9">
        <f>IF(AND($C170="",$E170=""),"",I169+$G170-$H170)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IF($C171="","",IF($C171="Entrada",$E171,""))</f>
        <v/>
      </c>
      <c r="H171" s="9">
        <f>IF($C171="","",IF($C171="Salida",$E171,""))</f>
        <v/>
      </c>
      <c r="I171" s="9">
        <f>IF(AND($C171="",$E171=""),"",I170+$G171-$H171)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IF($C172="","",IF($C172="Entrada",$E172,""))</f>
        <v/>
      </c>
      <c r="H172" s="9">
        <f>IF($C172="","",IF($C172="Salida",$E172,""))</f>
        <v/>
      </c>
      <c r="I172" s="9">
        <f>IF(AND($C172="",$E172=""),"",I171+$G172-$H172)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IF($C173="","",IF($C173="Entrada",$E173,""))</f>
        <v/>
      </c>
      <c r="H173" s="9">
        <f>IF($C173="","",IF($C173="Salida",$E173,""))</f>
        <v/>
      </c>
      <c r="I173" s="9">
        <f>IF(AND($C173="",$E173=""),"",I172+$G173-$H173)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IF($C174="","",IF($C174="Entrada",$E174,""))</f>
        <v/>
      </c>
      <c r="H174" s="9">
        <f>IF($C174="","",IF($C174="Salida",$E174,""))</f>
        <v/>
      </c>
      <c r="I174" s="9">
        <f>IF(AND($C174="",$E174=""),"",I173+$G174-$H174)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IF($C175="","",IF($C175="Entrada",$E175,""))</f>
        <v/>
      </c>
      <c r="H175" s="9">
        <f>IF($C175="","",IF($C175="Salida",$E175,""))</f>
        <v/>
      </c>
      <c r="I175" s="9">
        <f>IF(AND($C175="",$E175=""),"",I174+$G175-$H175)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IF($C176="","",IF($C176="Entrada",$E176,""))</f>
        <v/>
      </c>
      <c r="H176" s="9">
        <f>IF($C176="","",IF($C176="Salida",$E176,""))</f>
        <v/>
      </c>
      <c r="I176" s="9">
        <f>IF(AND($C176="",$E176=""),"",I175+$G176-$H176)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IF($C177="","",IF($C177="Entrada",$E177,""))</f>
        <v/>
      </c>
      <c r="H177" s="9">
        <f>IF($C177="","",IF($C177="Salida",$E177,""))</f>
        <v/>
      </c>
      <c r="I177" s="9">
        <f>IF(AND($C177="",$E177=""),"",I176+$G177-$H177)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IF($C178="","",IF($C178="Entrada",$E178,""))</f>
        <v/>
      </c>
      <c r="H178" s="9">
        <f>IF($C178="","",IF($C178="Salida",$E178,""))</f>
        <v/>
      </c>
      <c r="I178" s="9">
        <f>IF(AND($C178="",$E178=""),"",I177+$G178-$H178)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IF($C179="","",IF($C179="Entrada",$E179,""))</f>
        <v/>
      </c>
      <c r="H179" s="9">
        <f>IF($C179="","",IF($C179="Salida",$E179,""))</f>
        <v/>
      </c>
      <c r="I179" s="9">
        <f>IF(AND($C179="",$E179=""),"",I178+$G179-$H179)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IF($C180="","",IF($C180="Entrada",$E180,""))</f>
        <v/>
      </c>
      <c r="H180" s="9">
        <f>IF($C180="","",IF($C180="Salida",$E180,""))</f>
        <v/>
      </c>
      <c r="I180" s="9">
        <f>IF(AND($C180="",$E180=""),"",I179+$G180-$H180)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IF($C181="","",IF($C181="Entrada",$E181,""))</f>
        <v/>
      </c>
      <c r="H181" s="9">
        <f>IF($C181="","",IF($C181="Salida",$E181,""))</f>
        <v/>
      </c>
      <c r="I181" s="9">
        <f>IF(AND($C181="",$E181=""),"",I180+$G181-$H181)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IF($C182="","",IF($C182="Entrada",$E182,""))</f>
        <v/>
      </c>
      <c r="H182" s="9">
        <f>IF($C182="","",IF($C182="Salida",$E182,""))</f>
        <v/>
      </c>
      <c r="I182" s="9">
        <f>IF(AND($C182="",$E182=""),"",I181+$G182-$H182)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IF($C183="","",IF($C183="Entrada",$E183,""))</f>
        <v/>
      </c>
      <c r="H183" s="9">
        <f>IF($C183="","",IF($C183="Salida",$E183,""))</f>
        <v/>
      </c>
      <c r="I183" s="9">
        <f>IF(AND($C183="",$E183=""),"",I182+$G183-$H183)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IF($C184="","",IF($C184="Entrada",$E184,""))</f>
        <v/>
      </c>
      <c r="H184" s="9">
        <f>IF($C184="","",IF($C184="Salida",$E184,""))</f>
        <v/>
      </c>
      <c r="I184" s="9">
        <f>IF(AND($C184="",$E184=""),"",I183+$G184-$H184)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IF($C185="","",IF($C185="Entrada",$E185,""))</f>
        <v/>
      </c>
      <c r="H185" s="9">
        <f>IF($C185="","",IF($C185="Salida",$E185,""))</f>
        <v/>
      </c>
      <c r="I185" s="9">
        <f>IF(AND($C185="",$E185=""),"",I184+$G185-$H185)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IF($C186="","",IF($C186="Entrada",$E186,""))</f>
        <v/>
      </c>
      <c r="H186" s="9">
        <f>IF($C186="","",IF($C186="Salida",$E186,""))</f>
        <v/>
      </c>
      <c r="I186" s="9">
        <f>IF(AND($C186="",$E186=""),"",I185+$G186-$H186)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IF($C187="","",IF($C187="Entrada",$E187,""))</f>
        <v/>
      </c>
      <c r="H187" s="9">
        <f>IF($C187="","",IF($C187="Salida",$E187,""))</f>
        <v/>
      </c>
      <c r="I187" s="9">
        <f>IF(AND($C187="",$E187=""),"",I186+$G187-$H187)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IF($C188="","",IF($C188="Entrada",$E188,""))</f>
        <v/>
      </c>
      <c r="H188" s="9">
        <f>IF($C188="","",IF($C188="Salida",$E188,""))</f>
        <v/>
      </c>
      <c r="I188" s="9">
        <f>IF(AND($C188="",$E188=""),"",I187+$G188-$H188)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IF($C189="","",IF($C189="Entrada",$E189,""))</f>
        <v/>
      </c>
      <c r="H189" s="9">
        <f>IF($C189="","",IF($C189="Salida",$E189,""))</f>
        <v/>
      </c>
      <c r="I189" s="9">
        <f>IF(AND($C189="",$E189=""),"",I188+$G189-$H189)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IF($C190="","",IF($C190="Entrada",$E190,""))</f>
        <v/>
      </c>
      <c r="H190" s="9">
        <f>IF($C190="","",IF($C190="Salida",$E190,""))</f>
        <v/>
      </c>
      <c r="I190" s="9">
        <f>IF(AND($C190="",$E190=""),"",I189+$G190-$H190)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IF($C191="","",IF($C191="Entrada",$E191,""))</f>
        <v/>
      </c>
      <c r="H191" s="9">
        <f>IF($C191="","",IF($C191="Salida",$E191,""))</f>
        <v/>
      </c>
      <c r="I191" s="9">
        <f>IF(AND($C191="",$E191=""),"",I190+$G191-$H191)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IF($C192="","",IF($C192="Entrada",$E192,""))</f>
        <v/>
      </c>
      <c r="H192" s="9">
        <f>IF($C192="","",IF($C192="Salida",$E192,""))</f>
        <v/>
      </c>
      <c r="I192" s="9">
        <f>IF(AND($C192="",$E192=""),"",I191+$G192-$H192)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IF($C193="","",IF($C193="Entrada",$E193,""))</f>
        <v/>
      </c>
      <c r="H193" s="9">
        <f>IF($C193="","",IF($C193="Salida",$E193,""))</f>
        <v/>
      </c>
      <c r="I193" s="9">
        <f>IF(AND($C193="",$E193=""),"",I192+$G193-$H193)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IF($C194="","",IF($C194="Entrada",$E194,""))</f>
        <v/>
      </c>
      <c r="H194" s="9">
        <f>IF($C194="","",IF($C194="Salida",$E194,""))</f>
        <v/>
      </c>
      <c r="I194" s="9">
        <f>IF(AND($C194="",$E194=""),"",I193+$G194-$H194)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IF($C195="","",IF($C195="Entrada",$E195,""))</f>
        <v/>
      </c>
      <c r="H195" s="9">
        <f>IF($C195="","",IF($C195="Salida",$E195,""))</f>
        <v/>
      </c>
      <c r="I195" s="9">
        <f>IF(AND($C195="",$E195=""),"",I194+$G195-$H195)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IF($C196="","",IF($C196="Entrada",$E196,""))</f>
        <v/>
      </c>
      <c r="H196" s="9">
        <f>IF($C196="","",IF($C196="Salida",$E196,""))</f>
        <v/>
      </c>
      <c r="I196" s="9">
        <f>IF(AND($C196="",$E196=""),"",I195+$G196-$H196)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IF($C197="","",IF($C197="Entrada",$E197,""))</f>
        <v/>
      </c>
      <c r="H197" s="9">
        <f>IF($C197="","",IF($C197="Salida",$E197,""))</f>
        <v/>
      </c>
      <c r="I197" s="9">
        <f>IF(AND($C197="",$E197=""),"",I196+$G197-$H197)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IF($C198="","",IF($C198="Entrada",$E198,""))</f>
        <v/>
      </c>
      <c r="H198" s="9">
        <f>IF($C198="","",IF($C198="Salida",$E198,""))</f>
        <v/>
      </c>
      <c r="I198" s="9">
        <f>IF(AND($C198="",$E198=""),"",I197+$G198-$H198)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IF($C199="","",IF($C199="Entrada",$E199,""))</f>
        <v/>
      </c>
      <c r="H199" s="9">
        <f>IF($C199="","",IF($C199="Salida",$E199,""))</f>
        <v/>
      </c>
      <c r="I199" s="9">
        <f>IF(AND($C199="",$E199=""),"",I198+$G199-$H199)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IF($C200="","",IF($C200="Entrada",$E200,""))</f>
        <v/>
      </c>
      <c r="H200" s="9">
        <f>IF($C200="","",IF($C200="Salida",$E200,""))</f>
        <v/>
      </c>
      <c r="I200" s="9">
        <f>IF(AND($C200="",$E200=""),"",I199+$G200-$H200)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IF($C201="","",IF($C201="Entrada",$E201,""))</f>
        <v/>
      </c>
      <c r="H201" s="9">
        <f>IF($C201="","",IF($C201="Salida",$E201,""))</f>
        <v/>
      </c>
      <c r="I201" s="9">
        <f>IF(AND($C201="",$E201=""),"",I200+$G201-$H201)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IF($C202="","",IF($C202="Entrada",$E202,""))</f>
        <v/>
      </c>
      <c r="H202" s="9">
        <f>IF($C202="","",IF($C202="Salida",$E202,""))</f>
        <v/>
      </c>
      <c r="I202" s="9">
        <f>IF(AND($C202="",$E202=""),"",I201+$G202-$H202)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IF($C203="","",IF($C203="Entrada",$E203,""))</f>
        <v/>
      </c>
      <c r="H203" s="9">
        <f>IF($C203="","",IF($C203="Salida",$E203,""))</f>
        <v/>
      </c>
      <c r="I203" s="9">
        <f>IF(AND($C203="",$E203=""),"",I202+$G203-$H203)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IF($C204="","",IF($C204="Entrada",$E204,""))</f>
        <v/>
      </c>
      <c r="H204" s="9">
        <f>IF($C204="","",IF($C204="Salida",$E204,""))</f>
        <v/>
      </c>
      <c r="I204" s="9">
        <f>IF(AND($C204="",$E204=""),"",I203+$G204-$H204)</f>
        <v/>
      </c>
      <c r="J204" s="7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2">
        <f>SUM(E5:E204)</f>
        <v/>
      </c>
      <c r="F205" s="11" t="n"/>
      <c r="G205" s="12">
        <f>SUM(G5:G204)</f>
        <v/>
      </c>
      <c r="H205" s="12">
        <f>SUM(H5:H204)</f>
        <v/>
      </c>
      <c r="I205" s="12">
        <f>$H$2+SUM(G5:G204)-SUM(H5:H204)</f>
        <v/>
      </c>
      <c r="J205" s="11" t="n"/>
    </row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Entradas</t>
        </is>
      </c>
      <c r="B208" s="16" t="n"/>
      <c r="C208" s="17">
        <f>G205</f>
        <v/>
      </c>
    </row>
    <row r="209">
      <c r="A209" s="15" t="inlineStr">
        <is>
          <t>Salidas</t>
        </is>
      </c>
      <c r="B209" s="16" t="n"/>
      <c r="C209" s="17">
        <f>H205</f>
        <v/>
      </c>
    </row>
    <row r="210">
      <c r="A210" s="15" t="inlineStr">
        <is>
          <t>Saldo inicial</t>
        </is>
      </c>
      <c r="B210" s="16" t="n"/>
      <c r="C210" s="17">
        <f>$H$2</f>
        <v/>
      </c>
    </row>
    <row r="211">
      <c r="A211" s="15" t="inlineStr">
        <is>
          <t>Saldo final</t>
        </is>
      </c>
      <c r="B211" s="16" t="n"/>
      <c r="C211" s="18">
        <f>H205 + (G205-H205)</f>
        <v/>
      </c>
    </row>
    <row r="213" ht="20" customHeight="1">
      <c r="A213" s="19" t="inlineStr">
        <is>
          <t>Entradas - Por categoría</t>
        </is>
      </c>
      <c r="D213" s="19" t="inlineStr">
        <is>
          <t>Salidas - Por categoría</t>
        </is>
      </c>
    </row>
    <row r="214">
      <c r="A214" s="20" t="inlineStr">
        <is>
          <t>Ventas de contado</t>
        </is>
      </c>
      <c r="C214" s="17">
        <f>SUMIF($D$5:$D$204,"Ventas de contado",$G$5:$G$204)</f>
        <v/>
      </c>
      <c r="D214" s="20" t="inlineStr">
        <is>
          <t>Ventas de contado</t>
        </is>
      </c>
      <c r="F214" s="17">
        <f>SUMIF($D$5:$D$204,"Ventas de contado",$H$5:$H$204)</f>
        <v/>
      </c>
    </row>
    <row r="215">
      <c r="A215" s="20" t="inlineStr">
        <is>
          <t>Cobro de cartera</t>
        </is>
      </c>
      <c r="C215" s="17">
        <f>SUMIF($D$5:$D$204,"Cobro de cartera",$G$5:$G$204)</f>
        <v/>
      </c>
      <c r="D215" s="20" t="inlineStr">
        <is>
          <t>Cobro de cartera</t>
        </is>
      </c>
      <c r="F215" s="17">
        <f>SUMIF($D$5:$D$204,"Cobro de cartera",$H$5:$H$204)</f>
        <v/>
      </c>
    </row>
    <row r="216">
      <c r="A216" s="20" t="inlineStr">
        <is>
          <t>Otros ingresos</t>
        </is>
      </c>
      <c r="C216" s="17">
        <f>SUMIF($D$5:$D$204,"Otros ingresos",$G$5:$G$204)</f>
        <v/>
      </c>
      <c r="D216" s="20" t="inlineStr">
        <is>
          <t>Otros ingresos</t>
        </is>
      </c>
      <c r="F216" s="17">
        <f>SUMIF($D$5:$D$204,"Otros ingresos",$H$5:$H$204)</f>
        <v/>
      </c>
    </row>
    <row r="217">
      <c r="A217" s="20" t="inlineStr">
        <is>
          <t>Pago a proveedores</t>
        </is>
      </c>
      <c r="C217" s="17">
        <f>SUMIF($D$5:$D$204,"Pago a proveedores",$G$5:$G$204)</f>
        <v/>
      </c>
      <c r="D217" s="20" t="inlineStr">
        <is>
          <t>Pago a proveedores</t>
        </is>
      </c>
      <c r="F217" s="17">
        <f>SUMIF($D$5:$D$204,"Pago a proveedores",$H$5:$H$204)</f>
        <v/>
      </c>
    </row>
    <row r="218">
      <c r="A218" s="20" t="inlineStr">
        <is>
          <t>Nómina</t>
        </is>
      </c>
      <c r="C218" s="17">
        <f>SUMIF($D$5:$D$204,"Nómina",$G$5:$G$204)</f>
        <v/>
      </c>
      <c r="D218" s="20" t="inlineStr">
        <is>
          <t>Nómina</t>
        </is>
      </c>
      <c r="F218" s="17">
        <f>SUMIF($D$5:$D$204,"Nómina",$H$5:$H$204)</f>
        <v/>
      </c>
    </row>
    <row r="219">
      <c r="A219" s="20" t="inlineStr">
        <is>
          <t>Arriendo</t>
        </is>
      </c>
      <c r="C219" s="17">
        <f>SUMIF($D$5:$D$204,"Arriendo",$G$5:$G$204)</f>
        <v/>
      </c>
      <c r="D219" s="20" t="inlineStr">
        <is>
          <t>Arriendo</t>
        </is>
      </c>
      <c r="F219" s="17">
        <f>SUMIF($D$5:$D$204,"Arriendo",$H$5:$H$204)</f>
        <v/>
      </c>
    </row>
    <row r="220">
      <c r="A220" s="20" t="inlineStr">
        <is>
          <t>Servicios públicos</t>
        </is>
      </c>
      <c r="C220" s="17">
        <f>SUMIF($D$5:$D$204,"Servicios públicos",$G$5:$G$204)</f>
        <v/>
      </c>
      <c r="D220" s="20" t="inlineStr">
        <is>
          <t>Servicios públicos</t>
        </is>
      </c>
      <c r="F220" s="17">
        <f>SUMIF($D$5:$D$204,"Servicios públicos",$H$5:$H$204)</f>
        <v/>
      </c>
    </row>
    <row r="221">
      <c r="A221" s="20" t="inlineStr">
        <is>
          <t>Transporte</t>
        </is>
      </c>
      <c r="C221" s="17">
        <f>SUMIF($D$5:$D$204,"Transporte",$G$5:$G$204)</f>
        <v/>
      </c>
      <c r="D221" s="20" t="inlineStr">
        <is>
          <t>Transporte</t>
        </is>
      </c>
      <c r="F221" s="17">
        <f>SUMIF($D$5:$D$204,"Transporte",$H$5:$H$204)</f>
        <v/>
      </c>
    </row>
    <row r="222">
      <c r="A222" s="20" t="inlineStr">
        <is>
          <t>Publicidad</t>
        </is>
      </c>
      <c r="C222" s="17">
        <f>SUMIF($D$5:$D$204,"Publicidad",$G$5:$G$204)</f>
        <v/>
      </c>
      <c r="D222" s="20" t="inlineStr">
        <is>
          <t>Publicidad</t>
        </is>
      </c>
      <c r="F222" s="17">
        <f>SUMIF($D$5:$D$204,"Publicidad",$H$5:$H$204)</f>
        <v/>
      </c>
    </row>
    <row r="223">
      <c r="A223" s="20" t="inlineStr">
        <is>
          <t>Honorarios</t>
        </is>
      </c>
      <c r="C223" s="17">
        <f>SUMIF($D$5:$D$204,"Honorarios",$G$5:$G$204)</f>
        <v/>
      </c>
      <c r="D223" s="20" t="inlineStr">
        <is>
          <t>Honorarios</t>
        </is>
      </c>
      <c r="F223" s="17">
        <f>SUMIF($D$5:$D$204,"Honorarios",$H$5:$H$204)</f>
        <v/>
      </c>
    </row>
    <row r="224">
      <c r="A224" s="20" t="inlineStr">
        <is>
          <t>Mantenimiento</t>
        </is>
      </c>
      <c r="C224" s="17">
        <f>SUMIF($D$5:$D$204,"Mantenimiento",$G$5:$G$204)</f>
        <v/>
      </c>
      <c r="D224" s="20" t="inlineStr">
        <is>
          <t>Mantenimiento</t>
        </is>
      </c>
      <c r="F224" s="17">
        <f>SUMIF($D$5:$D$204,"Mantenimiento",$H$5:$H$204)</f>
        <v/>
      </c>
    </row>
    <row r="225">
      <c r="A225" s="20" t="inlineStr">
        <is>
          <t>Otros gastos</t>
        </is>
      </c>
      <c r="C225" s="17">
        <f>SUMIF($D$5:$D$204,"Otros gastos",$G$5:$G$204)</f>
        <v/>
      </c>
      <c r="D225" s="20" t="inlineStr">
        <is>
          <t>Otros gastos</t>
        </is>
      </c>
      <c r="F225" s="17">
        <f>SUMIF($D$5:$D$204,"Otros gastos",$H$5:$H$204)</f>
        <v/>
      </c>
    </row>
  </sheetData>
  <mergeCells count="34">
    <mergeCell ref="D213:F213"/>
    <mergeCell ref="D220"/>
    <mergeCell ref="A224"/>
    <mergeCell ref="A215"/>
    <mergeCell ref="D223"/>
    <mergeCell ref="D216"/>
    <mergeCell ref="A213:C213"/>
    <mergeCell ref="A220"/>
    <mergeCell ref="B2:C2"/>
    <mergeCell ref="D222"/>
    <mergeCell ref="D218"/>
    <mergeCell ref="A208:B208"/>
    <mergeCell ref="A222"/>
    <mergeCell ref="A225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D215"/>
    <mergeCell ref="D214"/>
    <mergeCell ref="A211:B211"/>
    <mergeCell ref="D224"/>
    <mergeCell ref="D221"/>
    <mergeCell ref="A219"/>
  </mergeCells>
  <dataValidations count="2">
    <dataValidation sqref="C5:C204" showDropDown="0" showInputMessage="0" showErrorMessage="0" allowBlank="1" error="Tipo: Entrada / Salida" type="list">
      <formula1>"Entrada,Salida"</formula1>
    </dataValidation>
    <dataValidation sqref="D5:D204" showDropDown="0" showInputMessage="0" showErrorMessage="0" allowBlank="1" error="Categoría" type="list">
      <formula1>"Ventas de contado,Cobro de cartera,Otros ingresos,Pago a proveedores,Nómina,Arriendo,Servicios públicos,Transporte,Publicidad,Honorarios,Mantenimiento,Otros gastos"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esta plantilla</t>
        </is>
      </c>
    </row>
    <row r="4">
      <c r="A4" s="23" t="inlineStr">
        <is>
          <t>El flujo de caja sigue el dinero real: lo que entró a la caja o al banco y lo que</t>
        </is>
      </c>
    </row>
    <row r="5">
      <c r="A5" s="23" t="inlineStr">
        <is>
          <t>salió, día por día, con el saldo después de cada movimiento. No es lo mismo que la</t>
        </is>
      </c>
    </row>
    <row r="6">
      <c r="A6" s="23" t="inlineStr">
        <is>
          <t>utilidad: aquí manda el efectivo, y por eso es la hoja que se mira antes de decidir</t>
        </is>
      </c>
    </row>
    <row r="7">
      <c r="A7" s="23" t="inlineStr">
        <is>
          <t>una compra o un pago.</t>
        </is>
      </c>
    </row>
    <row r="9">
      <c r="A9" s="22" t="inlineStr">
        <is>
          <t>Paso a paso</t>
        </is>
      </c>
    </row>
    <row r="10">
      <c r="A10" s="23" t="inlineStr">
        <is>
          <t>1. Escribe la empresa, el periodo y el saldo inicial (lo que hay en caja y bancos</t>
        </is>
      </c>
    </row>
    <row r="11">
      <c r="A11" s="23" t="inlineStr">
        <is>
          <t xml:space="preserve">   el primer día del periodo).</t>
        </is>
      </c>
    </row>
    <row r="12">
      <c r="A12" s="23" t="inlineStr">
        <is>
          <t>2. Registra un movimiento por fila: fecha, concepto, tipo (Entrada o Salida),</t>
        </is>
      </c>
    </row>
    <row r="13">
      <c r="A13" s="23" t="inlineStr">
        <is>
          <t xml:space="preserve">   categoría y valor.</t>
        </is>
      </c>
    </row>
    <row r="14">
      <c r="A14" s="23" t="inlineStr">
        <is>
          <t>3. La columna Entrada o Salida se llena sola según el tipo; el Saldo se recalcula</t>
        </is>
      </c>
    </row>
    <row r="15">
      <c r="A15" s="23" t="inlineStr">
        <is>
          <t xml:space="preserve">   con cada fila.</t>
        </is>
      </c>
    </row>
    <row r="16">
      <c r="A16" s="23" t="inlineStr">
        <is>
          <t>4. Al final de la hoja lee los totales y el saldo final.</t>
        </is>
      </c>
    </row>
    <row r="17">
      <c r="A17" s="23" t="inlineStr">
        <is>
          <t>5. Usa las mini tablas para ver de dónde vino el dinero y en qué se fue.</t>
        </is>
      </c>
    </row>
    <row r="19">
      <c r="A19" s="22" t="inlineStr">
        <is>
          <t>Mapa de columnas</t>
        </is>
      </c>
    </row>
    <row r="20">
      <c r="A20" s="23" t="inlineStr">
        <is>
          <t>Fecha: día del movimiento.</t>
        </is>
      </c>
    </row>
    <row r="21">
      <c r="A21" s="23" t="inlineStr">
        <is>
          <t>Concepto: quién pagó o a quién se pagó, en tres o cuatro palabras.</t>
        </is>
      </c>
    </row>
    <row r="22">
      <c r="A22" s="23" t="inlineStr">
        <is>
          <t>Tipo: Entrada o Salida, de la lista.</t>
        </is>
      </c>
    </row>
    <row r="23">
      <c r="A23" s="23" t="inlineStr">
        <is>
          <t>Categoría: el concepto del movimiento, de la lista.</t>
        </is>
      </c>
    </row>
    <row r="24">
      <c r="A24" s="23" t="inlineStr">
        <is>
          <t>Valor: el importe, siempre en positivo (el tipo define si suma o resta).</t>
        </is>
      </c>
    </row>
    <row r="25">
      <c r="A25" s="23" t="inlineStr">
        <is>
          <t>Documento: factura, recibo o soporte.</t>
        </is>
      </c>
    </row>
    <row r="26">
      <c r="A26" s="23" t="inlineStr">
        <is>
          <t>Entrada / Salida / Saldo (gris): calculadas, no las escribas.</t>
        </is>
      </c>
    </row>
    <row r="28">
      <c r="A28" s="22" t="inlineStr">
        <is>
          <t>Ejemplo</t>
        </is>
      </c>
    </row>
    <row r="29">
      <c r="A29" s="23" t="inlineStr">
        <is>
          <t>Saldo inicial 2.000.000.</t>
        </is>
      </c>
    </row>
    <row r="30">
      <c r="A30" s="23" t="inlineStr">
        <is>
          <t>Día 2: Cobro de cartera, Entrada, 1.500.000 -&gt; saldo 3.500.000.</t>
        </is>
      </c>
    </row>
    <row r="31">
      <c r="A31" s="23" t="inlineStr">
        <is>
          <t>Día 3: Pago a proveedores, Salida, 1.100.000 -&gt; saldo 2.400.000.</t>
        </is>
      </c>
    </row>
    <row r="32">
      <c r="A32" s="23" t="inlineStr">
        <is>
          <t>Día 5: Ventas de contado, Entrada, 900.000 -&gt; saldo 3.300.000.</t>
        </is>
      </c>
    </row>
    <row r="33">
      <c r="A33" s="23" t="inlineStr">
        <is>
          <t>Día 8: Nómina, Salida, 800.000 -&gt; saldo 2.500.000.</t>
        </is>
      </c>
    </row>
    <row r="35">
      <c r="A35" s="22" t="inlineStr">
        <is>
          <t>Consejos y errores comunes</t>
        </is>
      </c>
    </row>
    <row r="36">
      <c r="A36" s="23" t="inlineStr">
        <is>
          <t>El saldo inicial es de la fecha en que arranca el periodo, no el de hoy.</t>
        </is>
      </c>
    </row>
    <row r="37">
      <c r="A37" s="23" t="inlineStr">
        <is>
          <t>Nunca escribas un valor negativo: si el dinero salió, el tipo es Salida.</t>
        </is>
      </c>
    </row>
    <row r="38">
      <c r="A38" s="23" t="inlineStr">
        <is>
          <t>Si el saldo se pone en rojo, no es un error de la hoja: es la señal de que la caja</t>
        </is>
      </c>
    </row>
    <row r="39">
      <c r="A39" s="23" t="inlineStr">
        <is>
          <t>no alcanza para lo que viene.</t>
        </is>
      </c>
    </row>
    <row r="40">
      <c r="A40" s="23" t="inlineStr">
        <is>
          <t>Registra el pago y el cobro el mismo día; el flujo pierde sentido si se llena al final</t>
        </is>
      </c>
    </row>
    <row r="41">
      <c r="A41" s="23" t="inlineStr">
        <is>
          <t>del mes de memoria.</t>
        </is>
      </c>
    </row>
    <row r="42">
      <c r="A42" s="23" t="inlineStr">
        <is>
          <t>Un préstamo recibido es una Entrada; pagar la cuota es una Salida.</t>
        </is>
      </c>
    </row>
    <row r="44">
      <c r="A44" s="22" t="inlineStr">
        <is>
          <t>Cuando pasar a un software</t>
        </is>
      </c>
    </row>
    <row r="45">
      <c r="A45" s="23" t="inlineStr">
        <is>
          <t>Cuando haya varias cajas, varias cuentas bancarias o consignaciones que no cuadran,</t>
        </is>
      </c>
    </row>
    <row r="46">
      <c r="A46" s="23" t="inlineStr">
        <is>
          <t>conciliar a mano deja de ser viable: el flujo necesita un sistema que amarre caja,</t>
        </is>
      </c>
    </row>
    <row r="47">
      <c r="A47" s="23" t="inlineStr">
        <is>
          <t>cartera e inventario en el mismo movimiento. Kardex Tauro cubre inventario, caja y</t>
        </is>
      </c>
    </row>
    <row r="48">
      <c r="A48" s="23" t="inlineStr">
        <is>
          <t>cuentas por cobrar con la misma información.</t>
        </is>
      </c>
    </row>
    <row r="50">
      <c r="A50" s="22" t="inlineStr">
        <is>
          <t>Plantilla gratuita de Kardex Tauro</t>
        </is>
      </c>
    </row>
    <row r="51">
      <c r="A51" s="23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2026-09-24T13:52:37Z</dcterms:created>
  <dcterms:modified xmlns:dcterms="http://purl.org/dc/terms/" xmlns:xsi="http://www.w3.org/2001/XMLSchema-instance" xsi:type="dcterms:W3CDTF">2026-09-24T13:52:37Z</dcterms:modified>
</cp:coreProperties>
</file>