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ti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'Amortization'!$A$1:$L$134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13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7" customWidth="1" min="3" max="3"/>
    <col width="15" customWidth="1" min="4" max="4"/>
    <col width="14" customWidth="1" min="5" max="5"/>
    <col width="15" customWidth="1" min="6" max="6"/>
    <col width="15" customWidth="1" min="7" max="7"/>
    <col width="28" customWidth="1" min="8" max="8"/>
  </cols>
  <sheetData>
    <row r="1" ht="30" customHeight="1">
      <c r="A1" s="1" t="inlineStr">
        <is>
          <t>Loan amortization: the payment schedule of the loan</t>
        </is>
      </c>
    </row>
    <row r="2">
      <c r="A2" s="2" t="inlineStr">
        <is>
          <t>Loan amount</t>
        </is>
      </c>
      <c r="B2" s="3" t="inlineStr"/>
      <c r="C2" s="27" t="n"/>
      <c r="D2" s="2" t="inlineStr">
        <is>
          <t>Period rate</t>
        </is>
      </c>
      <c r="E2" s="4" t="inlineStr"/>
      <c r="F2" s="27" t="n"/>
      <c r="G2" s="2" t="inlineStr">
        <is>
          <t>Number of instalments</t>
        </is>
      </c>
      <c r="H2" s="5" t="inlineStr"/>
      <c r="I2" s="27" t="n"/>
      <c r="J2" s="2" t="inlineStr">
        <is>
          <t>First instalment date</t>
        </is>
      </c>
      <c r="K2" s="6" t="inlineStr"/>
      <c r="L2" s="27" t="n"/>
    </row>
    <row r="3">
      <c r="A3" s="2" t="inlineStr">
        <is>
          <t>Method</t>
        </is>
      </c>
      <c r="B3" s="7" t="n"/>
      <c r="C3" s="28" t="n"/>
      <c r="D3" s="27" t="n"/>
    </row>
    <row r="4" ht="26" customHeight="1">
      <c r="A4" s="8" t="inlineStr">
        <is>
          <t>Instalment</t>
        </is>
      </c>
      <c r="B4" s="8" t="inlineStr">
        <is>
          <t>Date</t>
        </is>
      </c>
      <c r="C4" s="8" t="inlineStr">
        <is>
          <t>Principal balance</t>
        </is>
      </c>
      <c r="D4" s="8" t="inlineStr">
        <is>
          <t>Instalment amount</t>
        </is>
      </c>
      <c r="E4" s="8" t="inlineStr">
        <is>
          <t>Interest</t>
        </is>
      </c>
      <c r="F4" s="8" t="inlineStr">
        <is>
          <t>Principal</t>
        </is>
      </c>
      <c r="G4" s="8" t="inlineStr">
        <is>
          <t>Closing balance</t>
        </is>
      </c>
      <c r="H4" s="8" t="inlineStr">
        <is>
          <t>Observations</t>
        </is>
      </c>
    </row>
    <row r="5">
      <c r="A5" s="9" t="n">
        <v>1</v>
      </c>
      <c r="B5" s="10">
        <f>IF(OR($H$2="",$K$2=""),"",IF($A5&gt;$H$2,"",EDATE($K$2,$A5-1)))</f>
        <v/>
      </c>
      <c r="C5" s="11">
        <f>IF($B$2="","",$B$2)</f>
        <v/>
      </c>
      <c r="D5" s="11">
        <f>IF(OR($E5="",F5=""),"",ROUND(E5+F5,2))</f>
        <v/>
      </c>
      <c r="E5" s="11">
        <f>IF(OR($B$2="",$E$2="",$H$2=""),"",IF($A5&gt;$H$2,"",ROUND(C5*$E$2,2)))</f>
        <v/>
      </c>
      <c r="F5" s="11">
        <f>IF(OR($B$2="",$E$2="",$H$2=""),"",IF($A5&gt;$H$2,"",IF($A5=$H$2,C5,IF($B$3="Fixed principal",ROUND($B$2/$H$2,2),ROUND(PMT($E$2,$H$2,-$B$2),2)-E5))))</f>
        <v/>
      </c>
      <c r="G5" s="11">
        <f>IF(C5="","",ROUND(C5-F5,2))</f>
        <v/>
      </c>
      <c r="H5" s="12" t="n"/>
    </row>
    <row r="6">
      <c r="A6" s="9" t="n">
        <v>2</v>
      </c>
      <c r="B6" s="10">
        <f>IF(OR($H$2="",$K$2=""),"",IF($A6&gt;$H$2,"",EDATE($K$2,$A6-1)))</f>
        <v/>
      </c>
      <c r="C6" s="11">
        <f>IF($A6&gt;$H$2,"",IF(G5="","",G5))</f>
        <v/>
      </c>
      <c r="D6" s="11">
        <f>IF(OR($E6="",F6=""),"",ROUND(E6+F6,2))</f>
        <v/>
      </c>
      <c r="E6" s="11">
        <f>IF(OR($B$2="",$E$2="",$H$2=""),"",IF($A6&gt;$H$2,"",ROUND(C6*$E$2,2)))</f>
        <v/>
      </c>
      <c r="F6" s="11">
        <f>IF(OR($B$2="",$E$2="",$H$2=""),"",IF($A6&gt;$H$2,"",IF($A6=$H$2,C6,IF($B$3="Fixed principal",ROUND($B$2/$H$2,2),ROUND(PMT($E$2,$H$2,-$B$2),2)-E6))))</f>
        <v/>
      </c>
      <c r="G6" s="11">
        <f>IF(C6="","",ROUND(C6-F6,2))</f>
        <v/>
      </c>
      <c r="H6" s="12" t="n"/>
    </row>
    <row r="7">
      <c r="A7" s="9" t="n">
        <v>3</v>
      </c>
      <c r="B7" s="10">
        <f>IF(OR($H$2="",$K$2=""),"",IF($A7&gt;$H$2,"",EDATE($K$2,$A7-1)))</f>
        <v/>
      </c>
      <c r="C7" s="11">
        <f>IF($A7&gt;$H$2,"",IF(G6="","",G6))</f>
        <v/>
      </c>
      <c r="D7" s="11">
        <f>IF(OR($E7="",F7=""),"",ROUND(E7+F7,2))</f>
        <v/>
      </c>
      <c r="E7" s="11">
        <f>IF(OR($B$2="",$E$2="",$H$2=""),"",IF($A7&gt;$H$2,"",ROUND(C7*$E$2,2)))</f>
        <v/>
      </c>
      <c r="F7" s="11">
        <f>IF(OR($B$2="",$E$2="",$H$2=""),"",IF($A7&gt;$H$2,"",IF($A7=$H$2,C7,IF($B$3="Fixed principal",ROUND($B$2/$H$2,2),ROUND(PMT($E$2,$H$2,-$B$2),2)-E7))))</f>
        <v/>
      </c>
      <c r="G7" s="11">
        <f>IF(C7="","",ROUND(C7-F7,2))</f>
        <v/>
      </c>
      <c r="H7" s="12" t="n"/>
    </row>
    <row r="8">
      <c r="A8" s="9" t="n">
        <v>4</v>
      </c>
      <c r="B8" s="10">
        <f>IF(OR($H$2="",$K$2=""),"",IF($A8&gt;$H$2,"",EDATE($K$2,$A8-1)))</f>
        <v/>
      </c>
      <c r="C8" s="11">
        <f>IF($A8&gt;$H$2,"",IF(G7="","",G7))</f>
        <v/>
      </c>
      <c r="D8" s="11">
        <f>IF(OR($E8="",F8=""),"",ROUND(E8+F8,2))</f>
        <v/>
      </c>
      <c r="E8" s="11">
        <f>IF(OR($B$2="",$E$2="",$H$2=""),"",IF($A8&gt;$H$2,"",ROUND(C8*$E$2,2)))</f>
        <v/>
      </c>
      <c r="F8" s="11">
        <f>IF(OR($B$2="",$E$2="",$H$2=""),"",IF($A8&gt;$H$2,"",IF($A8=$H$2,C8,IF($B$3="Fixed principal",ROUND($B$2/$H$2,2),ROUND(PMT($E$2,$H$2,-$B$2),2)-E8))))</f>
        <v/>
      </c>
      <c r="G8" s="11">
        <f>IF(C8="","",ROUND(C8-F8,2))</f>
        <v/>
      </c>
      <c r="H8" s="12" t="n"/>
    </row>
    <row r="9">
      <c r="A9" s="9" t="n">
        <v>5</v>
      </c>
      <c r="B9" s="10">
        <f>IF(OR($H$2="",$K$2=""),"",IF($A9&gt;$H$2,"",EDATE($K$2,$A9-1)))</f>
        <v/>
      </c>
      <c r="C9" s="11">
        <f>IF($A9&gt;$H$2,"",IF(G8="","",G8))</f>
        <v/>
      </c>
      <c r="D9" s="11">
        <f>IF(OR($E9="",F9=""),"",ROUND(E9+F9,2))</f>
        <v/>
      </c>
      <c r="E9" s="11">
        <f>IF(OR($B$2="",$E$2="",$H$2=""),"",IF($A9&gt;$H$2,"",ROUND(C9*$E$2,2)))</f>
        <v/>
      </c>
      <c r="F9" s="11">
        <f>IF(OR($B$2="",$E$2="",$H$2=""),"",IF($A9&gt;$H$2,"",IF($A9=$H$2,C9,IF($B$3="Fixed principal",ROUND($B$2/$H$2,2),ROUND(PMT($E$2,$H$2,-$B$2),2)-E9))))</f>
        <v/>
      </c>
      <c r="G9" s="11">
        <f>IF(C9="","",ROUND(C9-F9,2))</f>
        <v/>
      </c>
      <c r="H9" s="12" t="n"/>
    </row>
    <row r="10">
      <c r="A10" s="9" t="n">
        <v>6</v>
      </c>
      <c r="B10" s="10">
        <f>IF(OR($H$2="",$K$2=""),"",IF($A10&gt;$H$2,"",EDATE($K$2,$A10-1)))</f>
        <v/>
      </c>
      <c r="C10" s="11">
        <f>IF($A10&gt;$H$2,"",IF(G9="","",G9))</f>
        <v/>
      </c>
      <c r="D10" s="11">
        <f>IF(OR($E10="",F10=""),"",ROUND(E10+F10,2))</f>
        <v/>
      </c>
      <c r="E10" s="11">
        <f>IF(OR($B$2="",$E$2="",$H$2=""),"",IF($A10&gt;$H$2,"",ROUND(C10*$E$2,2)))</f>
        <v/>
      </c>
      <c r="F10" s="11">
        <f>IF(OR($B$2="",$E$2="",$H$2=""),"",IF($A10&gt;$H$2,"",IF($A10=$H$2,C10,IF($B$3="Fixed principal",ROUND($B$2/$H$2,2),ROUND(PMT($E$2,$H$2,-$B$2),2)-E10))))</f>
        <v/>
      </c>
      <c r="G10" s="11">
        <f>IF(C10="","",ROUND(C10-F10,2))</f>
        <v/>
      </c>
      <c r="H10" s="12" t="n"/>
    </row>
    <row r="11">
      <c r="A11" s="9" t="n">
        <v>7</v>
      </c>
      <c r="B11" s="10">
        <f>IF(OR($H$2="",$K$2=""),"",IF($A11&gt;$H$2,"",EDATE($K$2,$A11-1)))</f>
        <v/>
      </c>
      <c r="C11" s="11">
        <f>IF($A11&gt;$H$2,"",IF(G10="","",G10))</f>
        <v/>
      </c>
      <c r="D11" s="11">
        <f>IF(OR($E11="",F11=""),"",ROUND(E11+F11,2))</f>
        <v/>
      </c>
      <c r="E11" s="11">
        <f>IF(OR($B$2="",$E$2="",$H$2=""),"",IF($A11&gt;$H$2,"",ROUND(C11*$E$2,2)))</f>
        <v/>
      </c>
      <c r="F11" s="11">
        <f>IF(OR($B$2="",$E$2="",$H$2=""),"",IF($A11&gt;$H$2,"",IF($A11=$H$2,C11,IF($B$3="Fixed principal",ROUND($B$2/$H$2,2),ROUND(PMT($E$2,$H$2,-$B$2),2)-E11))))</f>
        <v/>
      </c>
      <c r="G11" s="11">
        <f>IF(C11="","",ROUND(C11-F11,2))</f>
        <v/>
      </c>
      <c r="H11" s="12" t="n"/>
    </row>
    <row r="12">
      <c r="A12" s="9" t="n">
        <v>8</v>
      </c>
      <c r="B12" s="10">
        <f>IF(OR($H$2="",$K$2=""),"",IF($A12&gt;$H$2,"",EDATE($K$2,$A12-1)))</f>
        <v/>
      </c>
      <c r="C12" s="11">
        <f>IF($A12&gt;$H$2,"",IF(G11="","",G11))</f>
        <v/>
      </c>
      <c r="D12" s="11">
        <f>IF(OR($E12="",F12=""),"",ROUND(E12+F12,2))</f>
        <v/>
      </c>
      <c r="E12" s="11">
        <f>IF(OR($B$2="",$E$2="",$H$2=""),"",IF($A12&gt;$H$2,"",ROUND(C12*$E$2,2)))</f>
        <v/>
      </c>
      <c r="F12" s="11">
        <f>IF(OR($B$2="",$E$2="",$H$2=""),"",IF($A12&gt;$H$2,"",IF($A12=$H$2,C12,IF($B$3="Fixed principal",ROUND($B$2/$H$2,2),ROUND(PMT($E$2,$H$2,-$B$2),2)-E12))))</f>
        <v/>
      </c>
      <c r="G12" s="11">
        <f>IF(C12="","",ROUND(C12-F12,2))</f>
        <v/>
      </c>
      <c r="H12" s="12" t="n"/>
    </row>
    <row r="13">
      <c r="A13" s="9" t="n">
        <v>9</v>
      </c>
      <c r="B13" s="10">
        <f>IF(OR($H$2="",$K$2=""),"",IF($A13&gt;$H$2,"",EDATE($K$2,$A13-1)))</f>
        <v/>
      </c>
      <c r="C13" s="11">
        <f>IF($A13&gt;$H$2,"",IF(G12="","",G12))</f>
        <v/>
      </c>
      <c r="D13" s="11">
        <f>IF(OR($E13="",F13=""),"",ROUND(E13+F13,2))</f>
        <v/>
      </c>
      <c r="E13" s="11">
        <f>IF(OR($B$2="",$E$2="",$H$2=""),"",IF($A13&gt;$H$2,"",ROUND(C13*$E$2,2)))</f>
        <v/>
      </c>
      <c r="F13" s="11">
        <f>IF(OR($B$2="",$E$2="",$H$2=""),"",IF($A13&gt;$H$2,"",IF($A13=$H$2,C13,IF($B$3="Fixed principal",ROUND($B$2/$H$2,2),ROUND(PMT($E$2,$H$2,-$B$2),2)-E13))))</f>
        <v/>
      </c>
      <c r="G13" s="11">
        <f>IF(C13="","",ROUND(C13-F13,2))</f>
        <v/>
      </c>
      <c r="H13" s="12" t="n"/>
    </row>
    <row r="14">
      <c r="A14" s="9" t="n">
        <v>10</v>
      </c>
      <c r="B14" s="10">
        <f>IF(OR($H$2="",$K$2=""),"",IF($A14&gt;$H$2,"",EDATE($K$2,$A14-1)))</f>
        <v/>
      </c>
      <c r="C14" s="11">
        <f>IF($A14&gt;$H$2,"",IF(G13="","",G13))</f>
        <v/>
      </c>
      <c r="D14" s="11">
        <f>IF(OR($E14="",F14=""),"",ROUND(E14+F14,2))</f>
        <v/>
      </c>
      <c r="E14" s="11">
        <f>IF(OR($B$2="",$E$2="",$H$2=""),"",IF($A14&gt;$H$2,"",ROUND(C14*$E$2,2)))</f>
        <v/>
      </c>
      <c r="F14" s="11">
        <f>IF(OR($B$2="",$E$2="",$H$2=""),"",IF($A14&gt;$H$2,"",IF($A14=$H$2,C14,IF($B$3="Fixed principal",ROUND($B$2/$H$2,2),ROUND(PMT($E$2,$H$2,-$B$2),2)-E14))))</f>
        <v/>
      </c>
      <c r="G14" s="11">
        <f>IF(C14="","",ROUND(C14-F14,2))</f>
        <v/>
      </c>
      <c r="H14" s="12" t="n"/>
    </row>
    <row r="15">
      <c r="A15" s="9" t="n">
        <v>11</v>
      </c>
      <c r="B15" s="10">
        <f>IF(OR($H$2="",$K$2=""),"",IF($A15&gt;$H$2,"",EDATE($K$2,$A15-1)))</f>
        <v/>
      </c>
      <c r="C15" s="11">
        <f>IF($A15&gt;$H$2,"",IF(G14="","",G14))</f>
        <v/>
      </c>
      <c r="D15" s="11">
        <f>IF(OR($E15="",F15=""),"",ROUND(E15+F15,2))</f>
        <v/>
      </c>
      <c r="E15" s="11">
        <f>IF(OR($B$2="",$E$2="",$H$2=""),"",IF($A15&gt;$H$2,"",ROUND(C15*$E$2,2)))</f>
        <v/>
      </c>
      <c r="F15" s="11">
        <f>IF(OR($B$2="",$E$2="",$H$2=""),"",IF($A15&gt;$H$2,"",IF($A15=$H$2,C15,IF($B$3="Fixed principal",ROUND($B$2/$H$2,2),ROUND(PMT($E$2,$H$2,-$B$2),2)-E15))))</f>
        <v/>
      </c>
      <c r="G15" s="11">
        <f>IF(C15="","",ROUND(C15-F15,2))</f>
        <v/>
      </c>
      <c r="H15" s="12" t="n"/>
    </row>
    <row r="16">
      <c r="A16" s="9" t="n">
        <v>12</v>
      </c>
      <c r="B16" s="10">
        <f>IF(OR($H$2="",$K$2=""),"",IF($A16&gt;$H$2,"",EDATE($K$2,$A16-1)))</f>
        <v/>
      </c>
      <c r="C16" s="11">
        <f>IF($A16&gt;$H$2,"",IF(G15="","",G15))</f>
        <v/>
      </c>
      <c r="D16" s="11">
        <f>IF(OR($E16="",F16=""),"",ROUND(E16+F16,2))</f>
        <v/>
      </c>
      <c r="E16" s="11">
        <f>IF(OR($B$2="",$E$2="",$H$2=""),"",IF($A16&gt;$H$2,"",ROUND(C16*$E$2,2)))</f>
        <v/>
      </c>
      <c r="F16" s="11">
        <f>IF(OR($B$2="",$E$2="",$H$2=""),"",IF($A16&gt;$H$2,"",IF($A16=$H$2,C16,IF($B$3="Fixed principal",ROUND($B$2/$H$2,2),ROUND(PMT($E$2,$H$2,-$B$2),2)-E16))))</f>
        <v/>
      </c>
      <c r="G16" s="11">
        <f>IF(C16="","",ROUND(C16-F16,2))</f>
        <v/>
      </c>
      <c r="H16" s="12" t="n"/>
    </row>
    <row r="17">
      <c r="A17" s="9" t="n">
        <v>13</v>
      </c>
      <c r="B17" s="10">
        <f>IF(OR($H$2="",$K$2=""),"",IF($A17&gt;$H$2,"",EDATE($K$2,$A17-1)))</f>
        <v/>
      </c>
      <c r="C17" s="11">
        <f>IF($A17&gt;$H$2,"",IF(G16="","",G16))</f>
        <v/>
      </c>
      <c r="D17" s="11">
        <f>IF(OR($E17="",F17=""),"",ROUND(E17+F17,2))</f>
        <v/>
      </c>
      <c r="E17" s="11">
        <f>IF(OR($B$2="",$E$2="",$H$2=""),"",IF($A17&gt;$H$2,"",ROUND(C17*$E$2,2)))</f>
        <v/>
      </c>
      <c r="F17" s="11">
        <f>IF(OR($B$2="",$E$2="",$H$2=""),"",IF($A17&gt;$H$2,"",IF($A17=$H$2,C17,IF($B$3="Fixed principal",ROUND($B$2/$H$2,2),ROUND(PMT($E$2,$H$2,-$B$2),2)-E17))))</f>
        <v/>
      </c>
      <c r="G17" s="11">
        <f>IF(C17="","",ROUND(C17-F17,2))</f>
        <v/>
      </c>
      <c r="H17" s="12" t="n"/>
    </row>
    <row r="18">
      <c r="A18" s="9" t="n">
        <v>14</v>
      </c>
      <c r="B18" s="10">
        <f>IF(OR($H$2="",$K$2=""),"",IF($A18&gt;$H$2,"",EDATE($K$2,$A18-1)))</f>
        <v/>
      </c>
      <c r="C18" s="11">
        <f>IF($A18&gt;$H$2,"",IF(G17="","",G17))</f>
        <v/>
      </c>
      <c r="D18" s="11">
        <f>IF(OR($E18="",F18=""),"",ROUND(E18+F18,2))</f>
        <v/>
      </c>
      <c r="E18" s="11">
        <f>IF(OR($B$2="",$E$2="",$H$2=""),"",IF($A18&gt;$H$2,"",ROUND(C18*$E$2,2)))</f>
        <v/>
      </c>
      <c r="F18" s="11">
        <f>IF(OR($B$2="",$E$2="",$H$2=""),"",IF($A18&gt;$H$2,"",IF($A18=$H$2,C18,IF($B$3="Fixed principal",ROUND($B$2/$H$2,2),ROUND(PMT($E$2,$H$2,-$B$2),2)-E18))))</f>
        <v/>
      </c>
      <c r="G18" s="11">
        <f>IF(C18="","",ROUND(C18-F18,2))</f>
        <v/>
      </c>
      <c r="H18" s="12" t="n"/>
    </row>
    <row r="19">
      <c r="A19" s="9" t="n">
        <v>15</v>
      </c>
      <c r="B19" s="10">
        <f>IF(OR($H$2="",$K$2=""),"",IF($A19&gt;$H$2,"",EDATE($K$2,$A19-1)))</f>
        <v/>
      </c>
      <c r="C19" s="11">
        <f>IF($A19&gt;$H$2,"",IF(G18="","",G18))</f>
        <v/>
      </c>
      <c r="D19" s="11">
        <f>IF(OR($E19="",F19=""),"",ROUND(E19+F19,2))</f>
        <v/>
      </c>
      <c r="E19" s="11">
        <f>IF(OR($B$2="",$E$2="",$H$2=""),"",IF($A19&gt;$H$2,"",ROUND(C19*$E$2,2)))</f>
        <v/>
      </c>
      <c r="F19" s="11">
        <f>IF(OR($B$2="",$E$2="",$H$2=""),"",IF($A19&gt;$H$2,"",IF($A19=$H$2,C19,IF($B$3="Fixed principal",ROUND($B$2/$H$2,2),ROUND(PMT($E$2,$H$2,-$B$2),2)-E19))))</f>
        <v/>
      </c>
      <c r="G19" s="11">
        <f>IF(C19="","",ROUND(C19-F19,2))</f>
        <v/>
      </c>
      <c r="H19" s="12" t="n"/>
    </row>
    <row r="20">
      <c r="A20" s="9" t="n">
        <v>16</v>
      </c>
      <c r="B20" s="10">
        <f>IF(OR($H$2="",$K$2=""),"",IF($A20&gt;$H$2,"",EDATE($K$2,$A20-1)))</f>
        <v/>
      </c>
      <c r="C20" s="11">
        <f>IF($A20&gt;$H$2,"",IF(G19="","",G19))</f>
        <v/>
      </c>
      <c r="D20" s="11">
        <f>IF(OR($E20="",F20=""),"",ROUND(E20+F20,2))</f>
        <v/>
      </c>
      <c r="E20" s="11">
        <f>IF(OR($B$2="",$E$2="",$H$2=""),"",IF($A20&gt;$H$2,"",ROUND(C20*$E$2,2)))</f>
        <v/>
      </c>
      <c r="F20" s="11">
        <f>IF(OR($B$2="",$E$2="",$H$2=""),"",IF($A20&gt;$H$2,"",IF($A20=$H$2,C20,IF($B$3="Fixed principal",ROUND($B$2/$H$2,2),ROUND(PMT($E$2,$H$2,-$B$2),2)-E20))))</f>
        <v/>
      </c>
      <c r="G20" s="11">
        <f>IF(C20="","",ROUND(C20-F20,2))</f>
        <v/>
      </c>
      <c r="H20" s="12" t="n"/>
    </row>
    <row r="21">
      <c r="A21" s="9" t="n">
        <v>17</v>
      </c>
      <c r="B21" s="10">
        <f>IF(OR($H$2="",$K$2=""),"",IF($A21&gt;$H$2,"",EDATE($K$2,$A21-1)))</f>
        <v/>
      </c>
      <c r="C21" s="11">
        <f>IF($A21&gt;$H$2,"",IF(G20="","",G20))</f>
        <v/>
      </c>
      <c r="D21" s="11">
        <f>IF(OR($E21="",F21=""),"",ROUND(E21+F21,2))</f>
        <v/>
      </c>
      <c r="E21" s="11">
        <f>IF(OR($B$2="",$E$2="",$H$2=""),"",IF($A21&gt;$H$2,"",ROUND(C21*$E$2,2)))</f>
        <v/>
      </c>
      <c r="F21" s="11">
        <f>IF(OR($B$2="",$E$2="",$H$2=""),"",IF($A21&gt;$H$2,"",IF($A21=$H$2,C21,IF($B$3="Fixed principal",ROUND($B$2/$H$2,2),ROUND(PMT($E$2,$H$2,-$B$2),2)-E21))))</f>
        <v/>
      </c>
      <c r="G21" s="11">
        <f>IF(C21="","",ROUND(C21-F21,2))</f>
        <v/>
      </c>
      <c r="H21" s="12" t="n"/>
    </row>
    <row r="22">
      <c r="A22" s="9" t="n">
        <v>18</v>
      </c>
      <c r="B22" s="10">
        <f>IF(OR($H$2="",$K$2=""),"",IF($A22&gt;$H$2,"",EDATE($K$2,$A22-1)))</f>
        <v/>
      </c>
      <c r="C22" s="11">
        <f>IF($A22&gt;$H$2,"",IF(G21="","",G21))</f>
        <v/>
      </c>
      <c r="D22" s="11">
        <f>IF(OR($E22="",F22=""),"",ROUND(E22+F22,2))</f>
        <v/>
      </c>
      <c r="E22" s="11">
        <f>IF(OR($B$2="",$E$2="",$H$2=""),"",IF($A22&gt;$H$2,"",ROUND(C22*$E$2,2)))</f>
        <v/>
      </c>
      <c r="F22" s="11">
        <f>IF(OR($B$2="",$E$2="",$H$2=""),"",IF($A22&gt;$H$2,"",IF($A22=$H$2,C22,IF($B$3="Fixed principal",ROUND($B$2/$H$2,2),ROUND(PMT($E$2,$H$2,-$B$2),2)-E22))))</f>
        <v/>
      </c>
      <c r="G22" s="11">
        <f>IF(C22="","",ROUND(C22-F22,2))</f>
        <v/>
      </c>
      <c r="H22" s="12" t="n"/>
    </row>
    <row r="23">
      <c r="A23" s="9" t="n">
        <v>19</v>
      </c>
      <c r="B23" s="10">
        <f>IF(OR($H$2="",$K$2=""),"",IF($A23&gt;$H$2,"",EDATE($K$2,$A23-1)))</f>
        <v/>
      </c>
      <c r="C23" s="11">
        <f>IF($A23&gt;$H$2,"",IF(G22="","",G22))</f>
        <v/>
      </c>
      <c r="D23" s="11">
        <f>IF(OR($E23="",F23=""),"",ROUND(E23+F23,2))</f>
        <v/>
      </c>
      <c r="E23" s="11">
        <f>IF(OR($B$2="",$E$2="",$H$2=""),"",IF($A23&gt;$H$2,"",ROUND(C23*$E$2,2)))</f>
        <v/>
      </c>
      <c r="F23" s="11">
        <f>IF(OR($B$2="",$E$2="",$H$2=""),"",IF($A23&gt;$H$2,"",IF($A23=$H$2,C23,IF($B$3="Fixed principal",ROUND($B$2/$H$2,2),ROUND(PMT($E$2,$H$2,-$B$2),2)-E23))))</f>
        <v/>
      </c>
      <c r="G23" s="11">
        <f>IF(C23="","",ROUND(C23-F23,2))</f>
        <v/>
      </c>
      <c r="H23" s="12" t="n"/>
    </row>
    <row r="24">
      <c r="A24" s="9" t="n">
        <v>20</v>
      </c>
      <c r="B24" s="10">
        <f>IF(OR($H$2="",$K$2=""),"",IF($A24&gt;$H$2,"",EDATE($K$2,$A24-1)))</f>
        <v/>
      </c>
      <c r="C24" s="11">
        <f>IF($A24&gt;$H$2,"",IF(G23="","",G23))</f>
        <v/>
      </c>
      <c r="D24" s="11">
        <f>IF(OR($E24="",F24=""),"",ROUND(E24+F24,2))</f>
        <v/>
      </c>
      <c r="E24" s="11">
        <f>IF(OR($B$2="",$E$2="",$H$2=""),"",IF($A24&gt;$H$2,"",ROUND(C24*$E$2,2)))</f>
        <v/>
      </c>
      <c r="F24" s="11">
        <f>IF(OR($B$2="",$E$2="",$H$2=""),"",IF($A24&gt;$H$2,"",IF($A24=$H$2,C24,IF($B$3="Fixed principal",ROUND($B$2/$H$2,2),ROUND(PMT($E$2,$H$2,-$B$2),2)-E24))))</f>
        <v/>
      </c>
      <c r="G24" s="11">
        <f>IF(C24="","",ROUND(C24-F24,2))</f>
        <v/>
      </c>
      <c r="H24" s="12" t="n"/>
    </row>
    <row r="25">
      <c r="A25" s="9" t="n">
        <v>21</v>
      </c>
      <c r="B25" s="10">
        <f>IF(OR($H$2="",$K$2=""),"",IF($A25&gt;$H$2,"",EDATE($K$2,$A25-1)))</f>
        <v/>
      </c>
      <c r="C25" s="11">
        <f>IF($A25&gt;$H$2,"",IF(G24="","",G24))</f>
        <v/>
      </c>
      <c r="D25" s="11">
        <f>IF(OR($E25="",F25=""),"",ROUND(E25+F25,2))</f>
        <v/>
      </c>
      <c r="E25" s="11">
        <f>IF(OR($B$2="",$E$2="",$H$2=""),"",IF($A25&gt;$H$2,"",ROUND(C25*$E$2,2)))</f>
        <v/>
      </c>
      <c r="F25" s="11">
        <f>IF(OR($B$2="",$E$2="",$H$2=""),"",IF($A25&gt;$H$2,"",IF($A25=$H$2,C25,IF($B$3="Fixed principal",ROUND($B$2/$H$2,2),ROUND(PMT($E$2,$H$2,-$B$2),2)-E25))))</f>
        <v/>
      </c>
      <c r="G25" s="11">
        <f>IF(C25="","",ROUND(C25-F25,2))</f>
        <v/>
      </c>
      <c r="H25" s="12" t="n"/>
    </row>
    <row r="26">
      <c r="A26" s="9" t="n">
        <v>22</v>
      </c>
      <c r="B26" s="10">
        <f>IF(OR($H$2="",$K$2=""),"",IF($A26&gt;$H$2,"",EDATE($K$2,$A26-1)))</f>
        <v/>
      </c>
      <c r="C26" s="11">
        <f>IF($A26&gt;$H$2,"",IF(G25="","",G25))</f>
        <v/>
      </c>
      <c r="D26" s="11">
        <f>IF(OR($E26="",F26=""),"",ROUND(E26+F26,2))</f>
        <v/>
      </c>
      <c r="E26" s="11">
        <f>IF(OR($B$2="",$E$2="",$H$2=""),"",IF($A26&gt;$H$2,"",ROUND(C26*$E$2,2)))</f>
        <v/>
      </c>
      <c r="F26" s="11">
        <f>IF(OR($B$2="",$E$2="",$H$2=""),"",IF($A26&gt;$H$2,"",IF($A26=$H$2,C26,IF($B$3="Fixed principal",ROUND($B$2/$H$2,2),ROUND(PMT($E$2,$H$2,-$B$2),2)-E26))))</f>
        <v/>
      </c>
      <c r="G26" s="11">
        <f>IF(C26="","",ROUND(C26-F26,2))</f>
        <v/>
      </c>
      <c r="H26" s="12" t="n"/>
    </row>
    <row r="27">
      <c r="A27" s="9" t="n">
        <v>23</v>
      </c>
      <c r="B27" s="10">
        <f>IF(OR($H$2="",$K$2=""),"",IF($A27&gt;$H$2,"",EDATE($K$2,$A27-1)))</f>
        <v/>
      </c>
      <c r="C27" s="11">
        <f>IF($A27&gt;$H$2,"",IF(G26="","",G26))</f>
        <v/>
      </c>
      <c r="D27" s="11">
        <f>IF(OR($E27="",F27=""),"",ROUND(E27+F27,2))</f>
        <v/>
      </c>
      <c r="E27" s="11">
        <f>IF(OR($B$2="",$E$2="",$H$2=""),"",IF($A27&gt;$H$2,"",ROUND(C27*$E$2,2)))</f>
        <v/>
      </c>
      <c r="F27" s="11">
        <f>IF(OR($B$2="",$E$2="",$H$2=""),"",IF($A27&gt;$H$2,"",IF($A27=$H$2,C27,IF($B$3="Fixed principal",ROUND($B$2/$H$2,2),ROUND(PMT($E$2,$H$2,-$B$2),2)-E27))))</f>
        <v/>
      </c>
      <c r="G27" s="11">
        <f>IF(C27="","",ROUND(C27-F27,2))</f>
        <v/>
      </c>
      <c r="H27" s="12" t="n"/>
    </row>
    <row r="28">
      <c r="A28" s="9" t="n">
        <v>24</v>
      </c>
      <c r="B28" s="10">
        <f>IF(OR($H$2="",$K$2=""),"",IF($A28&gt;$H$2,"",EDATE($K$2,$A28-1)))</f>
        <v/>
      </c>
      <c r="C28" s="11">
        <f>IF($A28&gt;$H$2,"",IF(G27="","",G27))</f>
        <v/>
      </c>
      <c r="D28" s="11">
        <f>IF(OR($E28="",F28=""),"",ROUND(E28+F28,2))</f>
        <v/>
      </c>
      <c r="E28" s="11">
        <f>IF(OR($B$2="",$E$2="",$H$2=""),"",IF($A28&gt;$H$2,"",ROUND(C28*$E$2,2)))</f>
        <v/>
      </c>
      <c r="F28" s="11">
        <f>IF(OR($B$2="",$E$2="",$H$2=""),"",IF($A28&gt;$H$2,"",IF($A28=$H$2,C28,IF($B$3="Fixed principal",ROUND($B$2/$H$2,2),ROUND(PMT($E$2,$H$2,-$B$2),2)-E28))))</f>
        <v/>
      </c>
      <c r="G28" s="11">
        <f>IF(C28="","",ROUND(C28-F28,2))</f>
        <v/>
      </c>
      <c r="H28" s="12" t="n"/>
    </row>
    <row r="29">
      <c r="A29" s="9" t="n">
        <v>25</v>
      </c>
      <c r="B29" s="10">
        <f>IF(OR($H$2="",$K$2=""),"",IF($A29&gt;$H$2,"",EDATE($K$2,$A29-1)))</f>
        <v/>
      </c>
      <c r="C29" s="11">
        <f>IF($A29&gt;$H$2,"",IF(G28="","",G28))</f>
        <v/>
      </c>
      <c r="D29" s="11">
        <f>IF(OR($E29="",F29=""),"",ROUND(E29+F29,2))</f>
        <v/>
      </c>
      <c r="E29" s="11">
        <f>IF(OR($B$2="",$E$2="",$H$2=""),"",IF($A29&gt;$H$2,"",ROUND(C29*$E$2,2)))</f>
        <v/>
      </c>
      <c r="F29" s="11">
        <f>IF(OR($B$2="",$E$2="",$H$2=""),"",IF($A29&gt;$H$2,"",IF($A29=$H$2,C29,IF($B$3="Fixed principal",ROUND($B$2/$H$2,2),ROUND(PMT($E$2,$H$2,-$B$2),2)-E29))))</f>
        <v/>
      </c>
      <c r="G29" s="11">
        <f>IF(C29="","",ROUND(C29-F29,2))</f>
        <v/>
      </c>
      <c r="H29" s="12" t="n"/>
    </row>
    <row r="30">
      <c r="A30" s="9" t="n">
        <v>26</v>
      </c>
      <c r="B30" s="10">
        <f>IF(OR($H$2="",$K$2=""),"",IF($A30&gt;$H$2,"",EDATE($K$2,$A30-1)))</f>
        <v/>
      </c>
      <c r="C30" s="11">
        <f>IF($A30&gt;$H$2,"",IF(G29="","",G29))</f>
        <v/>
      </c>
      <c r="D30" s="11">
        <f>IF(OR($E30="",F30=""),"",ROUND(E30+F30,2))</f>
        <v/>
      </c>
      <c r="E30" s="11">
        <f>IF(OR($B$2="",$E$2="",$H$2=""),"",IF($A30&gt;$H$2,"",ROUND(C30*$E$2,2)))</f>
        <v/>
      </c>
      <c r="F30" s="11">
        <f>IF(OR($B$2="",$E$2="",$H$2=""),"",IF($A30&gt;$H$2,"",IF($A30=$H$2,C30,IF($B$3="Fixed principal",ROUND($B$2/$H$2,2),ROUND(PMT($E$2,$H$2,-$B$2),2)-E30))))</f>
        <v/>
      </c>
      <c r="G30" s="11">
        <f>IF(C30="","",ROUND(C30-F30,2))</f>
        <v/>
      </c>
      <c r="H30" s="12" t="n"/>
    </row>
    <row r="31">
      <c r="A31" s="9" t="n">
        <v>27</v>
      </c>
      <c r="B31" s="10">
        <f>IF(OR($H$2="",$K$2=""),"",IF($A31&gt;$H$2,"",EDATE($K$2,$A31-1)))</f>
        <v/>
      </c>
      <c r="C31" s="11">
        <f>IF($A31&gt;$H$2,"",IF(G30="","",G30))</f>
        <v/>
      </c>
      <c r="D31" s="11">
        <f>IF(OR($E31="",F31=""),"",ROUND(E31+F31,2))</f>
        <v/>
      </c>
      <c r="E31" s="11">
        <f>IF(OR($B$2="",$E$2="",$H$2=""),"",IF($A31&gt;$H$2,"",ROUND(C31*$E$2,2)))</f>
        <v/>
      </c>
      <c r="F31" s="11">
        <f>IF(OR($B$2="",$E$2="",$H$2=""),"",IF($A31&gt;$H$2,"",IF($A31=$H$2,C31,IF($B$3="Fixed principal",ROUND($B$2/$H$2,2),ROUND(PMT($E$2,$H$2,-$B$2),2)-E31))))</f>
        <v/>
      </c>
      <c r="G31" s="11">
        <f>IF(C31="","",ROUND(C31-F31,2))</f>
        <v/>
      </c>
      <c r="H31" s="12" t="n"/>
    </row>
    <row r="32">
      <c r="A32" s="9" t="n">
        <v>28</v>
      </c>
      <c r="B32" s="10">
        <f>IF(OR($H$2="",$K$2=""),"",IF($A32&gt;$H$2,"",EDATE($K$2,$A32-1)))</f>
        <v/>
      </c>
      <c r="C32" s="11">
        <f>IF($A32&gt;$H$2,"",IF(G31="","",G31))</f>
        <v/>
      </c>
      <c r="D32" s="11">
        <f>IF(OR($E32="",F32=""),"",ROUND(E32+F32,2))</f>
        <v/>
      </c>
      <c r="E32" s="11">
        <f>IF(OR($B$2="",$E$2="",$H$2=""),"",IF($A32&gt;$H$2,"",ROUND(C32*$E$2,2)))</f>
        <v/>
      </c>
      <c r="F32" s="11">
        <f>IF(OR($B$2="",$E$2="",$H$2=""),"",IF($A32&gt;$H$2,"",IF($A32=$H$2,C32,IF($B$3="Fixed principal",ROUND($B$2/$H$2,2),ROUND(PMT($E$2,$H$2,-$B$2),2)-E32))))</f>
        <v/>
      </c>
      <c r="G32" s="11">
        <f>IF(C32="","",ROUND(C32-F32,2))</f>
        <v/>
      </c>
      <c r="H32" s="12" t="n"/>
    </row>
    <row r="33">
      <c r="A33" s="9" t="n">
        <v>29</v>
      </c>
      <c r="B33" s="10">
        <f>IF(OR($H$2="",$K$2=""),"",IF($A33&gt;$H$2,"",EDATE($K$2,$A33-1)))</f>
        <v/>
      </c>
      <c r="C33" s="11">
        <f>IF($A33&gt;$H$2,"",IF(G32="","",G32))</f>
        <v/>
      </c>
      <c r="D33" s="11">
        <f>IF(OR($E33="",F33=""),"",ROUND(E33+F33,2))</f>
        <v/>
      </c>
      <c r="E33" s="11">
        <f>IF(OR($B$2="",$E$2="",$H$2=""),"",IF($A33&gt;$H$2,"",ROUND(C33*$E$2,2)))</f>
        <v/>
      </c>
      <c r="F33" s="11">
        <f>IF(OR($B$2="",$E$2="",$H$2=""),"",IF($A33&gt;$H$2,"",IF($A33=$H$2,C33,IF($B$3="Fixed principal",ROUND($B$2/$H$2,2),ROUND(PMT($E$2,$H$2,-$B$2),2)-E33))))</f>
        <v/>
      </c>
      <c r="G33" s="11">
        <f>IF(C33="","",ROUND(C33-F33,2))</f>
        <v/>
      </c>
      <c r="H33" s="12" t="n"/>
    </row>
    <row r="34">
      <c r="A34" s="9" t="n">
        <v>30</v>
      </c>
      <c r="B34" s="10">
        <f>IF(OR($H$2="",$K$2=""),"",IF($A34&gt;$H$2,"",EDATE($K$2,$A34-1)))</f>
        <v/>
      </c>
      <c r="C34" s="11">
        <f>IF($A34&gt;$H$2,"",IF(G33="","",G33))</f>
        <v/>
      </c>
      <c r="D34" s="11">
        <f>IF(OR($E34="",F34=""),"",ROUND(E34+F34,2))</f>
        <v/>
      </c>
      <c r="E34" s="11">
        <f>IF(OR($B$2="",$E$2="",$H$2=""),"",IF($A34&gt;$H$2,"",ROUND(C34*$E$2,2)))</f>
        <v/>
      </c>
      <c r="F34" s="11">
        <f>IF(OR($B$2="",$E$2="",$H$2=""),"",IF($A34&gt;$H$2,"",IF($A34=$H$2,C34,IF($B$3="Fixed principal",ROUND($B$2/$H$2,2),ROUND(PMT($E$2,$H$2,-$B$2),2)-E34))))</f>
        <v/>
      </c>
      <c r="G34" s="11">
        <f>IF(C34="","",ROUND(C34-F34,2))</f>
        <v/>
      </c>
      <c r="H34" s="12" t="n"/>
    </row>
    <row r="35">
      <c r="A35" s="9" t="n">
        <v>31</v>
      </c>
      <c r="B35" s="10">
        <f>IF(OR($H$2="",$K$2=""),"",IF($A35&gt;$H$2,"",EDATE($K$2,$A35-1)))</f>
        <v/>
      </c>
      <c r="C35" s="11">
        <f>IF($A35&gt;$H$2,"",IF(G34="","",G34))</f>
        <v/>
      </c>
      <c r="D35" s="11">
        <f>IF(OR($E35="",F35=""),"",ROUND(E35+F35,2))</f>
        <v/>
      </c>
      <c r="E35" s="11">
        <f>IF(OR($B$2="",$E$2="",$H$2=""),"",IF($A35&gt;$H$2,"",ROUND(C35*$E$2,2)))</f>
        <v/>
      </c>
      <c r="F35" s="11">
        <f>IF(OR($B$2="",$E$2="",$H$2=""),"",IF($A35&gt;$H$2,"",IF($A35=$H$2,C35,IF($B$3="Fixed principal",ROUND($B$2/$H$2,2),ROUND(PMT($E$2,$H$2,-$B$2),2)-E35))))</f>
        <v/>
      </c>
      <c r="G35" s="11">
        <f>IF(C35="","",ROUND(C35-F35,2))</f>
        <v/>
      </c>
      <c r="H35" s="12" t="n"/>
    </row>
    <row r="36">
      <c r="A36" s="9" t="n">
        <v>32</v>
      </c>
      <c r="B36" s="10">
        <f>IF(OR($H$2="",$K$2=""),"",IF($A36&gt;$H$2,"",EDATE($K$2,$A36-1)))</f>
        <v/>
      </c>
      <c r="C36" s="11">
        <f>IF($A36&gt;$H$2,"",IF(G35="","",G35))</f>
        <v/>
      </c>
      <c r="D36" s="11">
        <f>IF(OR($E36="",F36=""),"",ROUND(E36+F36,2))</f>
        <v/>
      </c>
      <c r="E36" s="11">
        <f>IF(OR($B$2="",$E$2="",$H$2=""),"",IF($A36&gt;$H$2,"",ROUND(C36*$E$2,2)))</f>
        <v/>
      </c>
      <c r="F36" s="11">
        <f>IF(OR($B$2="",$E$2="",$H$2=""),"",IF($A36&gt;$H$2,"",IF($A36=$H$2,C36,IF($B$3="Fixed principal",ROUND($B$2/$H$2,2),ROUND(PMT($E$2,$H$2,-$B$2),2)-E36))))</f>
        <v/>
      </c>
      <c r="G36" s="11">
        <f>IF(C36="","",ROUND(C36-F36,2))</f>
        <v/>
      </c>
      <c r="H36" s="12" t="n"/>
    </row>
    <row r="37">
      <c r="A37" s="9" t="n">
        <v>33</v>
      </c>
      <c r="B37" s="10">
        <f>IF(OR($H$2="",$K$2=""),"",IF($A37&gt;$H$2,"",EDATE($K$2,$A37-1)))</f>
        <v/>
      </c>
      <c r="C37" s="11">
        <f>IF($A37&gt;$H$2,"",IF(G36="","",G36))</f>
        <v/>
      </c>
      <c r="D37" s="11">
        <f>IF(OR($E37="",F37=""),"",ROUND(E37+F37,2))</f>
        <v/>
      </c>
      <c r="E37" s="11">
        <f>IF(OR($B$2="",$E$2="",$H$2=""),"",IF($A37&gt;$H$2,"",ROUND(C37*$E$2,2)))</f>
        <v/>
      </c>
      <c r="F37" s="11">
        <f>IF(OR($B$2="",$E$2="",$H$2=""),"",IF($A37&gt;$H$2,"",IF($A37=$H$2,C37,IF($B$3="Fixed principal",ROUND($B$2/$H$2,2),ROUND(PMT($E$2,$H$2,-$B$2),2)-E37))))</f>
        <v/>
      </c>
      <c r="G37" s="11">
        <f>IF(C37="","",ROUND(C37-F37,2))</f>
        <v/>
      </c>
      <c r="H37" s="12" t="n"/>
    </row>
    <row r="38">
      <c r="A38" s="9" t="n">
        <v>34</v>
      </c>
      <c r="B38" s="10">
        <f>IF(OR($H$2="",$K$2=""),"",IF($A38&gt;$H$2,"",EDATE($K$2,$A38-1)))</f>
        <v/>
      </c>
      <c r="C38" s="11">
        <f>IF($A38&gt;$H$2,"",IF(G37="","",G37))</f>
        <v/>
      </c>
      <c r="D38" s="11">
        <f>IF(OR($E38="",F38=""),"",ROUND(E38+F38,2))</f>
        <v/>
      </c>
      <c r="E38" s="11">
        <f>IF(OR($B$2="",$E$2="",$H$2=""),"",IF($A38&gt;$H$2,"",ROUND(C38*$E$2,2)))</f>
        <v/>
      </c>
      <c r="F38" s="11">
        <f>IF(OR($B$2="",$E$2="",$H$2=""),"",IF($A38&gt;$H$2,"",IF($A38=$H$2,C38,IF($B$3="Fixed principal",ROUND($B$2/$H$2,2),ROUND(PMT($E$2,$H$2,-$B$2),2)-E38))))</f>
        <v/>
      </c>
      <c r="G38" s="11">
        <f>IF(C38="","",ROUND(C38-F38,2))</f>
        <v/>
      </c>
      <c r="H38" s="12" t="n"/>
    </row>
    <row r="39">
      <c r="A39" s="9" t="n">
        <v>35</v>
      </c>
      <c r="B39" s="10">
        <f>IF(OR($H$2="",$K$2=""),"",IF($A39&gt;$H$2,"",EDATE($K$2,$A39-1)))</f>
        <v/>
      </c>
      <c r="C39" s="11">
        <f>IF($A39&gt;$H$2,"",IF(G38="","",G38))</f>
        <v/>
      </c>
      <c r="D39" s="11">
        <f>IF(OR($E39="",F39=""),"",ROUND(E39+F39,2))</f>
        <v/>
      </c>
      <c r="E39" s="11">
        <f>IF(OR($B$2="",$E$2="",$H$2=""),"",IF($A39&gt;$H$2,"",ROUND(C39*$E$2,2)))</f>
        <v/>
      </c>
      <c r="F39" s="11">
        <f>IF(OR($B$2="",$E$2="",$H$2=""),"",IF($A39&gt;$H$2,"",IF($A39=$H$2,C39,IF($B$3="Fixed principal",ROUND($B$2/$H$2,2),ROUND(PMT($E$2,$H$2,-$B$2),2)-E39))))</f>
        <v/>
      </c>
      <c r="G39" s="11">
        <f>IF(C39="","",ROUND(C39-F39,2))</f>
        <v/>
      </c>
      <c r="H39" s="12" t="n"/>
    </row>
    <row r="40">
      <c r="A40" s="9" t="n">
        <v>36</v>
      </c>
      <c r="B40" s="10">
        <f>IF(OR($H$2="",$K$2=""),"",IF($A40&gt;$H$2,"",EDATE($K$2,$A40-1)))</f>
        <v/>
      </c>
      <c r="C40" s="11">
        <f>IF($A40&gt;$H$2,"",IF(G39="","",G39))</f>
        <v/>
      </c>
      <c r="D40" s="11">
        <f>IF(OR($E40="",F40=""),"",ROUND(E40+F40,2))</f>
        <v/>
      </c>
      <c r="E40" s="11">
        <f>IF(OR($B$2="",$E$2="",$H$2=""),"",IF($A40&gt;$H$2,"",ROUND(C40*$E$2,2)))</f>
        <v/>
      </c>
      <c r="F40" s="11">
        <f>IF(OR($B$2="",$E$2="",$H$2=""),"",IF($A40&gt;$H$2,"",IF($A40=$H$2,C40,IF($B$3="Fixed principal",ROUND($B$2/$H$2,2),ROUND(PMT($E$2,$H$2,-$B$2),2)-E40))))</f>
        <v/>
      </c>
      <c r="G40" s="11">
        <f>IF(C40="","",ROUND(C40-F40,2))</f>
        <v/>
      </c>
      <c r="H40" s="12" t="n"/>
    </row>
    <row r="41">
      <c r="A41" s="9" t="n">
        <v>37</v>
      </c>
      <c r="B41" s="10">
        <f>IF(OR($H$2="",$K$2=""),"",IF($A41&gt;$H$2,"",EDATE($K$2,$A41-1)))</f>
        <v/>
      </c>
      <c r="C41" s="11">
        <f>IF($A41&gt;$H$2,"",IF(G40="","",G40))</f>
        <v/>
      </c>
      <c r="D41" s="11">
        <f>IF(OR($E41="",F41=""),"",ROUND(E41+F41,2))</f>
        <v/>
      </c>
      <c r="E41" s="11">
        <f>IF(OR($B$2="",$E$2="",$H$2=""),"",IF($A41&gt;$H$2,"",ROUND(C41*$E$2,2)))</f>
        <v/>
      </c>
      <c r="F41" s="11">
        <f>IF(OR($B$2="",$E$2="",$H$2=""),"",IF($A41&gt;$H$2,"",IF($A41=$H$2,C41,IF($B$3="Fixed principal",ROUND($B$2/$H$2,2),ROUND(PMT($E$2,$H$2,-$B$2),2)-E41))))</f>
        <v/>
      </c>
      <c r="G41" s="11">
        <f>IF(C41="","",ROUND(C41-F41,2))</f>
        <v/>
      </c>
      <c r="H41" s="12" t="n"/>
    </row>
    <row r="42">
      <c r="A42" s="9" t="n">
        <v>38</v>
      </c>
      <c r="B42" s="10">
        <f>IF(OR($H$2="",$K$2=""),"",IF($A42&gt;$H$2,"",EDATE($K$2,$A42-1)))</f>
        <v/>
      </c>
      <c r="C42" s="11">
        <f>IF($A42&gt;$H$2,"",IF(G41="","",G41))</f>
        <v/>
      </c>
      <c r="D42" s="11">
        <f>IF(OR($E42="",F42=""),"",ROUND(E42+F42,2))</f>
        <v/>
      </c>
      <c r="E42" s="11">
        <f>IF(OR($B$2="",$E$2="",$H$2=""),"",IF($A42&gt;$H$2,"",ROUND(C42*$E$2,2)))</f>
        <v/>
      </c>
      <c r="F42" s="11">
        <f>IF(OR($B$2="",$E$2="",$H$2=""),"",IF($A42&gt;$H$2,"",IF($A42=$H$2,C42,IF($B$3="Fixed principal",ROUND($B$2/$H$2,2),ROUND(PMT($E$2,$H$2,-$B$2),2)-E42))))</f>
        <v/>
      </c>
      <c r="G42" s="11">
        <f>IF(C42="","",ROUND(C42-F42,2))</f>
        <v/>
      </c>
      <c r="H42" s="12" t="n"/>
    </row>
    <row r="43">
      <c r="A43" s="9" t="n">
        <v>39</v>
      </c>
      <c r="B43" s="10">
        <f>IF(OR($H$2="",$K$2=""),"",IF($A43&gt;$H$2,"",EDATE($K$2,$A43-1)))</f>
        <v/>
      </c>
      <c r="C43" s="11">
        <f>IF($A43&gt;$H$2,"",IF(G42="","",G42))</f>
        <v/>
      </c>
      <c r="D43" s="11">
        <f>IF(OR($E43="",F43=""),"",ROUND(E43+F43,2))</f>
        <v/>
      </c>
      <c r="E43" s="11">
        <f>IF(OR($B$2="",$E$2="",$H$2=""),"",IF($A43&gt;$H$2,"",ROUND(C43*$E$2,2)))</f>
        <v/>
      </c>
      <c r="F43" s="11">
        <f>IF(OR($B$2="",$E$2="",$H$2=""),"",IF($A43&gt;$H$2,"",IF($A43=$H$2,C43,IF($B$3="Fixed principal",ROUND($B$2/$H$2,2),ROUND(PMT($E$2,$H$2,-$B$2),2)-E43))))</f>
        <v/>
      </c>
      <c r="G43" s="11">
        <f>IF(C43="","",ROUND(C43-F43,2))</f>
        <v/>
      </c>
      <c r="H43" s="12" t="n"/>
    </row>
    <row r="44">
      <c r="A44" s="9" t="n">
        <v>40</v>
      </c>
      <c r="B44" s="10">
        <f>IF(OR($H$2="",$K$2=""),"",IF($A44&gt;$H$2,"",EDATE($K$2,$A44-1)))</f>
        <v/>
      </c>
      <c r="C44" s="11">
        <f>IF($A44&gt;$H$2,"",IF(G43="","",G43))</f>
        <v/>
      </c>
      <c r="D44" s="11">
        <f>IF(OR($E44="",F44=""),"",ROUND(E44+F44,2))</f>
        <v/>
      </c>
      <c r="E44" s="11">
        <f>IF(OR($B$2="",$E$2="",$H$2=""),"",IF($A44&gt;$H$2,"",ROUND(C44*$E$2,2)))</f>
        <v/>
      </c>
      <c r="F44" s="11">
        <f>IF(OR($B$2="",$E$2="",$H$2=""),"",IF($A44&gt;$H$2,"",IF($A44=$H$2,C44,IF($B$3="Fixed principal",ROUND($B$2/$H$2,2),ROUND(PMT($E$2,$H$2,-$B$2),2)-E44))))</f>
        <v/>
      </c>
      <c r="G44" s="11">
        <f>IF(C44="","",ROUND(C44-F44,2))</f>
        <v/>
      </c>
      <c r="H44" s="12" t="n"/>
    </row>
    <row r="45">
      <c r="A45" s="9" t="n">
        <v>41</v>
      </c>
      <c r="B45" s="10">
        <f>IF(OR($H$2="",$K$2=""),"",IF($A45&gt;$H$2,"",EDATE($K$2,$A45-1)))</f>
        <v/>
      </c>
      <c r="C45" s="11">
        <f>IF($A45&gt;$H$2,"",IF(G44="","",G44))</f>
        <v/>
      </c>
      <c r="D45" s="11">
        <f>IF(OR($E45="",F45=""),"",ROUND(E45+F45,2))</f>
        <v/>
      </c>
      <c r="E45" s="11">
        <f>IF(OR($B$2="",$E$2="",$H$2=""),"",IF($A45&gt;$H$2,"",ROUND(C45*$E$2,2)))</f>
        <v/>
      </c>
      <c r="F45" s="11">
        <f>IF(OR($B$2="",$E$2="",$H$2=""),"",IF($A45&gt;$H$2,"",IF($A45=$H$2,C45,IF($B$3="Fixed principal",ROUND($B$2/$H$2,2),ROUND(PMT($E$2,$H$2,-$B$2),2)-E45))))</f>
        <v/>
      </c>
      <c r="G45" s="11">
        <f>IF(C45="","",ROUND(C45-F45,2))</f>
        <v/>
      </c>
      <c r="H45" s="12" t="n"/>
    </row>
    <row r="46">
      <c r="A46" s="9" t="n">
        <v>42</v>
      </c>
      <c r="B46" s="10">
        <f>IF(OR($H$2="",$K$2=""),"",IF($A46&gt;$H$2,"",EDATE($K$2,$A46-1)))</f>
        <v/>
      </c>
      <c r="C46" s="11">
        <f>IF($A46&gt;$H$2,"",IF(G45="","",G45))</f>
        <v/>
      </c>
      <c r="D46" s="11">
        <f>IF(OR($E46="",F46=""),"",ROUND(E46+F46,2))</f>
        <v/>
      </c>
      <c r="E46" s="11">
        <f>IF(OR($B$2="",$E$2="",$H$2=""),"",IF($A46&gt;$H$2,"",ROUND(C46*$E$2,2)))</f>
        <v/>
      </c>
      <c r="F46" s="11">
        <f>IF(OR($B$2="",$E$2="",$H$2=""),"",IF($A46&gt;$H$2,"",IF($A46=$H$2,C46,IF($B$3="Fixed principal",ROUND($B$2/$H$2,2),ROUND(PMT($E$2,$H$2,-$B$2),2)-E46))))</f>
        <v/>
      </c>
      <c r="G46" s="11">
        <f>IF(C46="","",ROUND(C46-F46,2))</f>
        <v/>
      </c>
      <c r="H46" s="12" t="n"/>
    </row>
    <row r="47">
      <c r="A47" s="9" t="n">
        <v>43</v>
      </c>
      <c r="B47" s="10">
        <f>IF(OR($H$2="",$K$2=""),"",IF($A47&gt;$H$2,"",EDATE($K$2,$A47-1)))</f>
        <v/>
      </c>
      <c r="C47" s="11">
        <f>IF($A47&gt;$H$2,"",IF(G46="","",G46))</f>
        <v/>
      </c>
      <c r="D47" s="11">
        <f>IF(OR($E47="",F47=""),"",ROUND(E47+F47,2))</f>
        <v/>
      </c>
      <c r="E47" s="11">
        <f>IF(OR($B$2="",$E$2="",$H$2=""),"",IF($A47&gt;$H$2,"",ROUND(C47*$E$2,2)))</f>
        <v/>
      </c>
      <c r="F47" s="11">
        <f>IF(OR($B$2="",$E$2="",$H$2=""),"",IF($A47&gt;$H$2,"",IF($A47=$H$2,C47,IF($B$3="Fixed principal",ROUND($B$2/$H$2,2),ROUND(PMT($E$2,$H$2,-$B$2),2)-E47))))</f>
        <v/>
      </c>
      <c r="G47" s="11">
        <f>IF(C47="","",ROUND(C47-F47,2))</f>
        <v/>
      </c>
      <c r="H47" s="12" t="n"/>
    </row>
    <row r="48">
      <c r="A48" s="9" t="n">
        <v>44</v>
      </c>
      <c r="B48" s="10">
        <f>IF(OR($H$2="",$K$2=""),"",IF($A48&gt;$H$2,"",EDATE($K$2,$A48-1)))</f>
        <v/>
      </c>
      <c r="C48" s="11">
        <f>IF($A48&gt;$H$2,"",IF(G47="","",G47))</f>
        <v/>
      </c>
      <c r="D48" s="11">
        <f>IF(OR($E48="",F48=""),"",ROUND(E48+F48,2))</f>
        <v/>
      </c>
      <c r="E48" s="11">
        <f>IF(OR($B$2="",$E$2="",$H$2=""),"",IF($A48&gt;$H$2,"",ROUND(C48*$E$2,2)))</f>
        <v/>
      </c>
      <c r="F48" s="11">
        <f>IF(OR($B$2="",$E$2="",$H$2=""),"",IF($A48&gt;$H$2,"",IF($A48=$H$2,C48,IF($B$3="Fixed principal",ROUND($B$2/$H$2,2),ROUND(PMT($E$2,$H$2,-$B$2),2)-E48))))</f>
        <v/>
      </c>
      <c r="G48" s="11">
        <f>IF(C48="","",ROUND(C48-F48,2))</f>
        <v/>
      </c>
      <c r="H48" s="12" t="n"/>
    </row>
    <row r="49">
      <c r="A49" s="9" t="n">
        <v>45</v>
      </c>
      <c r="B49" s="10">
        <f>IF(OR($H$2="",$K$2=""),"",IF($A49&gt;$H$2,"",EDATE($K$2,$A49-1)))</f>
        <v/>
      </c>
      <c r="C49" s="11">
        <f>IF($A49&gt;$H$2,"",IF(G48="","",G48))</f>
        <v/>
      </c>
      <c r="D49" s="11">
        <f>IF(OR($E49="",F49=""),"",ROUND(E49+F49,2))</f>
        <v/>
      </c>
      <c r="E49" s="11">
        <f>IF(OR($B$2="",$E$2="",$H$2=""),"",IF($A49&gt;$H$2,"",ROUND(C49*$E$2,2)))</f>
        <v/>
      </c>
      <c r="F49" s="11">
        <f>IF(OR($B$2="",$E$2="",$H$2=""),"",IF($A49&gt;$H$2,"",IF($A49=$H$2,C49,IF($B$3="Fixed principal",ROUND($B$2/$H$2,2),ROUND(PMT($E$2,$H$2,-$B$2),2)-E49))))</f>
        <v/>
      </c>
      <c r="G49" s="11">
        <f>IF(C49="","",ROUND(C49-F49,2))</f>
        <v/>
      </c>
      <c r="H49" s="12" t="n"/>
    </row>
    <row r="50">
      <c r="A50" s="9" t="n">
        <v>46</v>
      </c>
      <c r="B50" s="10">
        <f>IF(OR($H$2="",$K$2=""),"",IF($A50&gt;$H$2,"",EDATE($K$2,$A50-1)))</f>
        <v/>
      </c>
      <c r="C50" s="11">
        <f>IF($A50&gt;$H$2,"",IF(G49="","",G49))</f>
        <v/>
      </c>
      <c r="D50" s="11">
        <f>IF(OR($E50="",F50=""),"",ROUND(E50+F50,2))</f>
        <v/>
      </c>
      <c r="E50" s="11">
        <f>IF(OR($B$2="",$E$2="",$H$2=""),"",IF($A50&gt;$H$2,"",ROUND(C50*$E$2,2)))</f>
        <v/>
      </c>
      <c r="F50" s="11">
        <f>IF(OR($B$2="",$E$2="",$H$2=""),"",IF($A50&gt;$H$2,"",IF($A50=$H$2,C50,IF($B$3="Fixed principal",ROUND($B$2/$H$2,2),ROUND(PMT($E$2,$H$2,-$B$2),2)-E50))))</f>
        <v/>
      </c>
      <c r="G50" s="11">
        <f>IF(C50="","",ROUND(C50-F50,2))</f>
        <v/>
      </c>
      <c r="H50" s="12" t="n"/>
    </row>
    <row r="51">
      <c r="A51" s="9" t="n">
        <v>47</v>
      </c>
      <c r="B51" s="10">
        <f>IF(OR($H$2="",$K$2=""),"",IF($A51&gt;$H$2,"",EDATE($K$2,$A51-1)))</f>
        <v/>
      </c>
      <c r="C51" s="11">
        <f>IF($A51&gt;$H$2,"",IF(G50="","",G50))</f>
        <v/>
      </c>
      <c r="D51" s="11">
        <f>IF(OR($E51="",F51=""),"",ROUND(E51+F51,2))</f>
        <v/>
      </c>
      <c r="E51" s="11">
        <f>IF(OR($B$2="",$E$2="",$H$2=""),"",IF($A51&gt;$H$2,"",ROUND(C51*$E$2,2)))</f>
        <v/>
      </c>
      <c r="F51" s="11">
        <f>IF(OR($B$2="",$E$2="",$H$2=""),"",IF($A51&gt;$H$2,"",IF($A51=$H$2,C51,IF($B$3="Fixed principal",ROUND($B$2/$H$2,2),ROUND(PMT($E$2,$H$2,-$B$2),2)-E51))))</f>
        <v/>
      </c>
      <c r="G51" s="11">
        <f>IF(C51="","",ROUND(C51-F51,2))</f>
        <v/>
      </c>
      <c r="H51" s="12" t="n"/>
    </row>
    <row r="52">
      <c r="A52" s="9" t="n">
        <v>48</v>
      </c>
      <c r="B52" s="10">
        <f>IF(OR($H$2="",$K$2=""),"",IF($A52&gt;$H$2,"",EDATE($K$2,$A52-1)))</f>
        <v/>
      </c>
      <c r="C52" s="11">
        <f>IF($A52&gt;$H$2,"",IF(G51="","",G51))</f>
        <v/>
      </c>
      <c r="D52" s="11">
        <f>IF(OR($E52="",F52=""),"",ROUND(E52+F52,2))</f>
        <v/>
      </c>
      <c r="E52" s="11">
        <f>IF(OR($B$2="",$E$2="",$H$2=""),"",IF($A52&gt;$H$2,"",ROUND(C52*$E$2,2)))</f>
        <v/>
      </c>
      <c r="F52" s="11">
        <f>IF(OR($B$2="",$E$2="",$H$2=""),"",IF($A52&gt;$H$2,"",IF($A52=$H$2,C52,IF($B$3="Fixed principal",ROUND($B$2/$H$2,2),ROUND(PMT($E$2,$H$2,-$B$2),2)-E52))))</f>
        <v/>
      </c>
      <c r="G52" s="11">
        <f>IF(C52="","",ROUND(C52-F52,2))</f>
        <v/>
      </c>
      <c r="H52" s="12" t="n"/>
    </row>
    <row r="53">
      <c r="A53" s="9" t="n">
        <v>49</v>
      </c>
      <c r="B53" s="10">
        <f>IF(OR($H$2="",$K$2=""),"",IF($A53&gt;$H$2,"",EDATE($K$2,$A53-1)))</f>
        <v/>
      </c>
      <c r="C53" s="11">
        <f>IF($A53&gt;$H$2,"",IF(G52="","",G52))</f>
        <v/>
      </c>
      <c r="D53" s="11">
        <f>IF(OR($E53="",F53=""),"",ROUND(E53+F53,2))</f>
        <v/>
      </c>
      <c r="E53" s="11">
        <f>IF(OR($B$2="",$E$2="",$H$2=""),"",IF($A53&gt;$H$2,"",ROUND(C53*$E$2,2)))</f>
        <v/>
      </c>
      <c r="F53" s="11">
        <f>IF(OR($B$2="",$E$2="",$H$2=""),"",IF($A53&gt;$H$2,"",IF($A53=$H$2,C53,IF($B$3="Fixed principal",ROUND($B$2/$H$2,2),ROUND(PMT($E$2,$H$2,-$B$2),2)-E53))))</f>
        <v/>
      </c>
      <c r="G53" s="11">
        <f>IF(C53="","",ROUND(C53-F53,2))</f>
        <v/>
      </c>
      <c r="H53" s="12" t="n"/>
    </row>
    <row r="54">
      <c r="A54" s="9" t="n">
        <v>50</v>
      </c>
      <c r="B54" s="10">
        <f>IF(OR($H$2="",$K$2=""),"",IF($A54&gt;$H$2,"",EDATE($K$2,$A54-1)))</f>
        <v/>
      </c>
      <c r="C54" s="11">
        <f>IF($A54&gt;$H$2,"",IF(G53="","",G53))</f>
        <v/>
      </c>
      <c r="D54" s="11">
        <f>IF(OR($E54="",F54=""),"",ROUND(E54+F54,2))</f>
        <v/>
      </c>
      <c r="E54" s="11">
        <f>IF(OR($B$2="",$E$2="",$H$2=""),"",IF($A54&gt;$H$2,"",ROUND(C54*$E$2,2)))</f>
        <v/>
      </c>
      <c r="F54" s="11">
        <f>IF(OR($B$2="",$E$2="",$H$2=""),"",IF($A54&gt;$H$2,"",IF($A54=$H$2,C54,IF($B$3="Fixed principal",ROUND($B$2/$H$2,2),ROUND(PMT($E$2,$H$2,-$B$2),2)-E54))))</f>
        <v/>
      </c>
      <c r="G54" s="11">
        <f>IF(C54="","",ROUND(C54-F54,2))</f>
        <v/>
      </c>
      <c r="H54" s="12" t="n"/>
    </row>
    <row r="55">
      <c r="A55" s="9" t="n">
        <v>51</v>
      </c>
      <c r="B55" s="10">
        <f>IF(OR($H$2="",$K$2=""),"",IF($A55&gt;$H$2,"",EDATE($K$2,$A55-1)))</f>
        <v/>
      </c>
      <c r="C55" s="11">
        <f>IF($A55&gt;$H$2,"",IF(G54="","",G54))</f>
        <v/>
      </c>
      <c r="D55" s="11">
        <f>IF(OR($E55="",F55=""),"",ROUND(E55+F55,2))</f>
        <v/>
      </c>
      <c r="E55" s="11">
        <f>IF(OR($B$2="",$E$2="",$H$2=""),"",IF($A55&gt;$H$2,"",ROUND(C55*$E$2,2)))</f>
        <v/>
      </c>
      <c r="F55" s="11">
        <f>IF(OR($B$2="",$E$2="",$H$2=""),"",IF($A55&gt;$H$2,"",IF($A55=$H$2,C55,IF($B$3="Fixed principal",ROUND($B$2/$H$2,2),ROUND(PMT($E$2,$H$2,-$B$2),2)-E55))))</f>
        <v/>
      </c>
      <c r="G55" s="11">
        <f>IF(C55="","",ROUND(C55-F55,2))</f>
        <v/>
      </c>
      <c r="H55" s="12" t="n"/>
    </row>
    <row r="56">
      <c r="A56" s="9" t="n">
        <v>52</v>
      </c>
      <c r="B56" s="10">
        <f>IF(OR($H$2="",$K$2=""),"",IF($A56&gt;$H$2,"",EDATE($K$2,$A56-1)))</f>
        <v/>
      </c>
      <c r="C56" s="11">
        <f>IF($A56&gt;$H$2,"",IF(G55="","",G55))</f>
        <v/>
      </c>
      <c r="D56" s="11">
        <f>IF(OR($E56="",F56=""),"",ROUND(E56+F56,2))</f>
        <v/>
      </c>
      <c r="E56" s="11">
        <f>IF(OR($B$2="",$E$2="",$H$2=""),"",IF($A56&gt;$H$2,"",ROUND(C56*$E$2,2)))</f>
        <v/>
      </c>
      <c r="F56" s="11">
        <f>IF(OR($B$2="",$E$2="",$H$2=""),"",IF($A56&gt;$H$2,"",IF($A56=$H$2,C56,IF($B$3="Fixed principal",ROUND($B$2/$H$2,2),ROUND(PMT($E$2,$H$2,-$B$2),2)-E56))))</f>
        <v/>
      </c>
      <c r="G56" s="11">
        <f>IF(C56="","",ROUND(C56-F56,2))</f>
        <v/>
      </c>
      <c r="H56" s="12" t="n"/>
    </row>
    <row r="57">
      <c r="A57" s="9" t="n">
        <v>53</v>
      </c>
      <c r="B57" s="10">
        <f>IF(OR($H$2="",$K$2=""),"",IF($A57&gt;$H$2,"",EDATE($K$2,$A57-1)))</f>
        <v/>
      </c>
      <c r="C57" s="11">
        <f>IF($A57&gt;$H$2,"",IF(G56="","",G56))</f>
        <v/>
      </c>
      <c r="D57" s="11">
        <f>IF(OR($E57="",F57=""),"",ROUND(E57+F57,2))</f>
        <v/>
      </c>
      <c r="E57" s="11">
        <f>IF(OR($B$2="",$E$2="",$H$2=""),"",IF($A57&gt;$H$2,"",ROUND(C57*$E$2,2)))</f>
        <v/>
      </c>
      <c r="F57" s="11">
        <f>IF(OR($B$2="",$E$2="",$H$2=""),"",IF($A57&gt;$H$2,"",IF($A57=$H$2,C57,IF($B$3="Fixed principal",ROUND($B$2/$H$2,2),ROUND(PMT($E$2,$H$2,-$B$2),2)-E57))))</f>
        <v/>
      </c>
      <c r="G57" s="11">
        <f>IF(C57="","",ROUND(C57-F57,2))</f>
        <v/>
      </c>
      <c r="H57" s="12" t="n"/>
    </row>
    <row r="58">
      <c r="A58" s="9" t="n">
        <v>54</v>
      </c>
      <c r="B58" s="10">
        <f>IF(OR($H$2="",$K$2=""),"",IF($A58&gt;$H$2,"",EDATE($K$2,$A58-1)))</f>
        <v/>
      </c>
      <c r="C58" s="11">
        <f>IF($A58&gt;$H$2,"",IF(G57="","",G57))</f>
        <v/>
      </c>
      <c r="D58" s="11">
        <f>IF(OR($E58="",F58=""),"",ROUND(E58+F58,2))</f>
        <v/>
      </c>
      <c r="E58" s="11">
        <f>IF(OR($B$2="",$E$2="",$H$2=""),"",IF($A58&gt;$H$2,"",ROUND(C58*$E$2,2)))</f>
        <v/>
      </c>
      <c r="F58" s="11">
        <f>IF(OR($B$2="",$E$2="",$H$2=""),"",IF($A58&gt;$H$2,"",IF($A58=$H$2,C58,IF($B$3="Fixed principal",ROUND($B$2/$H$2,2),ROUND(PMT($E$2,$H$2,-$B$2),2)-E58))))</f>
        <v/>
      </c>
      <c r="G58" s="11">
        <f>IF(C58="","",ROUND(C58-F58,2))</f>
        <v/>
      </c>
      <c r="H58" s="12" t="n"/>
    </row>
    <row r="59">
      <c r="A59" s="9" t="n">
        <v>55</v>
      </c>
      <c r="B59" s="10">
        <f>IF(OR($H$2="",$K$2=""),"",IF($A59&gt;$H$2,"",EDATE($K$2,$A59-1)))</f>
        <v/>
      </c>
      <c r="C59" s="11">
        <f>IF($A59&gt;$H$2,"",IF(G58="","",G58))</f>
        <v/>
      </c>
      <c r="D59" s="11">
        <f>IF(OR($E59="",F59=""),"",ROUND(E59+F59,2))</f>
        <v/>
      </c>
      <c r="E59" s="11">
        <f>IF(OR($B$2="",$E$2="",$H$2=""),"",IF($A59&gt;$H$2,"",ROUND(C59*$E$2,2)))</f>
        <v/>
      </c>
      <c r="F59" s="11">
        <f>IF(OR($B$2="",$E$2="",$H$2=""),"",IF($A59&gt;$H$2,"",IF($A59=$H$2,C59,IF($B$3="Fixed principal",ROUND($B$2/$H$2,2),ROUND(PMT($E$2,$H$2,-$B$2),2)-E59))))</f>
        <v/>
      </c>
      <c r="G59" s="11">
        <f>IF(C59="","",ROUND(C59-F59,2))</f>
        <v/>
      </c>
      <c r="H59" s="12" t="n"/>
    </row>
    <row r="60">
      <c r="A60" s="9" t="n">
        <v>56</v>
      </c>
      <c r="B60" s="10">
        <f>IF(OR($H$2="",$K$2=""),"",IF($A60&gt;$H$2,"",EDATE($K$2,$A60-1)))</f>
        <v/>
      </c>
      <c r="C60" s="11">
        <f>IF($A60&gt;$H$2,"",IF(G59="","",G59))</f>
        <v/>
      </c>
      <c r="D60" s="11">
        <f>IF(OR($E60="",F60=""),"",ROUND(E60+F60,2))</f>
        <v/>
      </c>
      <c r="E60" s="11">
        <f>IF(OR($B$2="",$E$2="",$H$2=""),"",IF($A60&gt;$H$2,"",ROUND(C60*$E$2,2)))</f>
        <v/>
      </c>
      <c r="F60" s="11">
        <f>IF(OR($B$2="",$E$2="",$H$2=""),"",IF($A60&gt;$H$2,"",IF($A60=$H$2,C60,IF($B$3="Fixed principal",ROUND($B$2/$H$2,2),ROUND(PMT($E$2,$H$2,-$B$2),2)-E60))))</f>
        <v/>
      </c>
      <c r="G60" s="11">
        <f>IF(C60="","",ROUND(C60-F60,2))</f>
        <v/>
      </c>
      <c r="H60" s="12" t="n"/>
    </row>
    <row r="61">
      <c r="A61" s="9" t="n">
        <v>57</v>
      </c>
      <c r="B61" s="10">
        <f>IF(OR($H$2="",$K$2=""),"",IF($A61&gt;$H$2,"",EDATE($K$2,$A61-1)))</f>
        <v/>
      </c>
      <c r="C61" s="11">
        <f>IF($A61&gt;$H$2,"",IF(G60="","",G60))</f>
        <v/>
      </c>
      <c r="D61" s="11">
        <f>IF(OR($E61="",F61=""),"",ROUND(E61+F61,2))</f>
        <v/>
      </c>
      <c r="E61" s="11">
        <f>IF(OR($B$2="",$E$2="",$H$2=""),"",IF($A61&gt;$H$2,"",ROUND(C61*$E$2,2)))</f>
        <v/>
      </c>
      <c r="F61" s="11">
        <f>IF(OR($B$2="",$E$2="",$H$2=""),"",IF($A61&gt;$H$2,"",IF($A61=$H$2,C61,IF($B$3="Fixed principal",ROUND($B$2/$H$2,2),ROUND(PMT($E$2,$H$2,-$B$2),2)-E61))))</f>
        <v/>
      </c>
      <c r="G61" s="11">
        <f>IF(C61="","",ROUND(C61-F61,2))</f>
        <v/>
      </c>
      <c r="H61" s="12" t="n"/>
    </row>
    <row r="62">
      <c r="A62" s="9" t="n">
        <v>58</v>
      </c>
      <c r="B62" s="10">
        <f>IF(OR($H$2="",$K$2=""),"",IF($A62&gt;$H$2,"",EDATE($K$2,$A62-1)))</f>
        <v/>
      </c>
      <c r="C62" s="11">
        <f>IF($A62&gt;$H$2,"",IF(G61="","",G61))</f>
        <v/>
      </c>
      <c r="D62" s="11">
        <f>IF(OR($E62="",F62=""),"",ROUND(E62+F62,2))</f>
        <v/>
      </c>
      <c r="E62" s="11">
        <f>IF(OR($B$2="",$E$2="",$H$2=""),"",IF($A62&gt;$H$2,"",ROUND(C62*$E$2,2)))</f>
        <v/>
      </c>
      <c r="F62" s="11">
        <f>IF(OR($B$2="",$E$2="",$H$2=""),"",IF($A62&gt;$H$2,"",IF($A62=$H$2,C62,IF($B$3="Fixed principal",ROUND($B$2/$H$2,2),ROUND(PMT($E$2,$H$2,-$B$2),2)-E62))))</f>
        <v/>
      </c>
      <c r="G62" s="11">
        <f>IF(C62="","",ROUND(C62-F62,2))</f>
        <v/>
      </c>
      <c r="H62" s="12" t="n"/>
    </row>
    <row r="63">
      <c r="A63" s="9" t="n">
        <v>59</v>
      </c>
      <c r="B63" s="10">
        <f>IF(OR($H$2="",$K$2=""),"",IF($A63&gt;$H$2,"",EDATE($K$2,$A63-1)))</f>
        <v/>
      </c>
      <c r="C63" s="11">
        <f>IF($A63&gt;$H$2,"",IF(G62="","",G62))</f>
        <v/>
      </c>
      <c r="D63" s="11">
        <f>IF(OR($E63="",F63=""),"",ROUND(E63+F63,2))</f>
        <v/>
      </c>
      <c r="E63" s="11">
        <f>IF(OR($B$2="",$E$2="",$H$2=""),"",IF($A63&gt;$H$2,"",ROUND(C63*$E$2,2)))</f>
        <v/>
      </c>
      <c r="F63" s="11">
        <f>IF(OR($B$2="",$E$2="",$H$2=""),"",IF($A63&gt;$H$2,"",IF($A63=$H$2,C63,IF($B$3="Fixed principal",ROUND($B$2/$H$2,2),ROUND(PMT($E$2,$H$2,-$B$2),2)-E63))))</f>
        <v/>
      </c>
      <c r="G63" s="11">
        <f>IF(C63="","",ROUND(C63-F63,2))</f>
        <v/>
      </c>
      <c r="H63" s="12" t="n"/>
    </row>
    <row r="64">
      <c r="A64" s="9" t="n">
        <v>60</v>
      </c>
      <c r="B64" s="10">
        <f>IF(OR($H$2="",$K$2=""),"",IF($A64&gt;$H$2,"",EDATE($K$2,$A64-1)))</f>
        <v/>
      </c>
      <c r="C64" s="11">
        <f>IF($A64&gt;$H$2,"",IF(G63="","",G63))</f>
        <v/>
      </c>
      <c r="D64" s="11">
        <f>IF(OR($E64="",F64=""),"",ROUND(E64+F64,2))</f>
        <v/>
      </c>
      <c r="E64" s="11">
        <f>IF(OR($B$2="",$E$2="",$H$2=""),"",IF($A64&gt;$H$2,"",ROUND(C64*$E$2,2)))</f>
        <v/>
      </c>
      <c r="F64" s="11">
        <f>IF(OR($B$2="",$E$2="",$H$2=""),"",IF($A64&gt;$H$2,"",IF($A64=$H$2,C64,IF($B$3="Fixed principal",ROUND($B$2/$H$2,2),ROUND(PMT($E$2,$H$2,-$B$2),2)-E64))))</f>
        <v/>
      </c>
      <c r="G64" s="11">
        <f>IF(C64="","",ROUND(C64-F64,2))</f>
        <v/>
      </c>
      <c r="H64" s="12" t="n"/>
    </row>
    <row r="65">
      <c r="A65" s="9" t="n">
        <v>61</v>
      </c>
      <c r="B65" s="10">
        <f>IF(OR($H$2="",$K$2=""),"",IF($A65&gt;$H$2,"",EDATE($K$2,$A65-1)))</f>
        <v/>
      </c>
      <c r="C65" s="11">
        <f>IF($A65&gt;$H$2,"",IF(G64="","",G64))</f>
        <v/>
      </c>
      <c r="D65" s="11">
        <f>IF(OR($E65="",F65=""),"",ROUND(E65+F65,2))</f>
        <v/>
      </c>
      <c r="E65" s="11">
        <f>IF(OR($B$2="",$E$2="",$H$2=""),"",IF($A65&gt;$H$2,"",ROUND(C65*$E$2,2)))</f>
        <v/>
      </c>
      <c r="F65" s="11">
        <f>IF(OR($B$2="",$E$2="",$H$2=""),"",IF($A65&gt;$H$2,"",IF($A65=$H$2,C65,IF($B$3="Fixed principal",ROUND($B$2/$H$2,2),ROUND(PMT($E$2,$H$2,-$B$2),2)-E65))))</f>
        <v/>
      </c>
      <c r="G65" s="11">
        <f>IF(C65="","",ROUND(C65-F65,2))</f>
        <v/>
      </c>
      <c r="H65" s="12" t="n"/>
    </row>
    <row r="66">
      <c r="A66" s="9" t="n">
        <v>62</v>
      </c>
      <c r="B66" s="10">
        <f>IF(OR($H$2="",$K$2=""),"",IF($A66&gt;$H$2,"",EDATE($K$2,$A66-1)))</f>
        <v/>
      </c>
      <c r="C66" s="11">
        <f>IF($A66&gt;$H$2,"",IF(G65="","",G65))</f>
        <v/>
      </c>
      <c r="D66" s="11">
        <f>IF(OR($E66="",F66=""),"",ROUND(E66+F66,2))</f>
        <v/>
      </c>
      <c r="E66" s="11">
        <f>IF(OR($B$2="",$E$2="",$H$2=""),"",IF($A66&gt;$H$2,"",ROUND(C66*$E$2,2)))</f>
        <v/>
      </c>
      <c r="F66" s="11">
        <f>IF(OR($B$2="",$E$2="",$H$2=""),"",IF($A66&gt;$H$2,"",IF($A66=$H$2,C66,IF($B$3="Fixed principal",ROUND($B$2/$H$2,2),ROUND(PMT($E$2,$H$2,-$B$2),2)-E66))))</f>
        <v/>
      </c>
      <c r="G66" s="11">
        <f>IF(C66="","",ROUND(C66-F66,2))</f>
        <v/>
      </c>
      <c r="H66" s="12" t="n"/>
    </row>
    <row r="67">
      <c r="A67" s="9" t="n">
        <v>63</v>
      </c>
      <c r="B67" s="10">
        <f>IF(OR($H$2="",$K$2=""),"",IF($A67&gt;$H$2,"",EDATE($K$2,$A67-1)))</f>
        <v/>
      </c>
      <c r="C67" s="11">
        <f>IF($A67&gt;$H$2,"",IF(G66="","",G66))</f>
        <v/>
      </c>
      <c r="D67" s="11">
        <f>IF(OR($E67="",F67=""),"",ROUND(E67+F67,2))</f>
        <v/>
      </c>
      <c r="E67" s="11">
        <f>IF(OR($B$2="",$E$2="",$H$2=""),"",IF($A67&gt;$H$2,"",ROUND(C67*$E$2,2)))</f>
        <v/>
      </c>
      <c r="F67" s="11">
        <f>IF(OR($B$2="",$E$2="",$H$2=""),"",IF($A67&gt;$H$2,"",IF($A67=$H$2,C67,IF($B$3="Fixed principal",ROUND($B$2/$H$2,2),ROUND(PMT($E$2,$H$2,-$B$2),2)-E67))))</f>
        <v/>
      </c>
      <c r="G67" s="11">
        <f>IF(C67="","",ROUND(C67-F67,2))</f>
        <v/>
      </c>
      <c r="H67" s="12" t="n"/>
    </row>
    <row r="68">
      <c r="A68" s="9" t="n">
        <v>64</v>
      </c>
      <c r="B68" s="10">
        <f>IF(OR($H$2="",$K$2=""),"",IF($A68&gt;$H$2,"",EDATE($K$2,$A68-1)))</f>
        <v/>
      </c>
      <c r="C68" s="11">
        <f>IF($A68&gt;$H$2,"",IF(G67="","",G67))</f>
        <v/>
      </c>
      <c r="D68" s="11">
        <f>IF(OR($E68="",F68=""),"",ROUND(E68+F68,2))</f>
        <v/>
      </c>
      <c r="E68" s="11">
        <f>IF(OR($B$2="",$E$2="",$H$2=""),"",IF($A68&gt;$H$2,"",ROUND(C68*$E$2,2)))</f>
        <v/>
      </c>
      <c r="F68" s="11">
        <f>IF(OR($B$2="",$E$2="",$H$2=""),"",IF($A68&gt;$H$2,"",IF($A68=$H$2,C68,IF($B$3="Fixed principal",ROUND($B$2/$H$2,2),ROUND(PMT($E$2,$H$2,-$B$2),2)-E68))))</f>
        <v/>
      </c>
      <c r="G68" s="11">
        <f>IF(C68="","",ROUND(C68-F68,2))</f>
        <v/>
      </c>
      <c r="H68" s="12" t="n"/>
    </row>
    <row r="69">
      <c r="A69" s="9" t="n">
        <v>65</v>
      </c>
      <c r="B69" s="10">
        <f>IF(OR($H$2="",$K$2=""),"",IF($A69&gt;$H$2,"",EDATE($K$2,$A69-1)))</f>
        <v/>
      </c>
      <c r="C69" s="11">
        <f>IF($A69&gt;$H$2,"",IF(G68="","",G68))</f>
        <v/>
      </c>
      <c r="D69" s="11">
        <f>IF(OR($E69="",F69=""),"",ROUND(E69+F69,2))</f>
        <v/>
      </c>
      <c r="E69" s="11">
        <f>IF(OR($B$2="",$E$2="",$H$2=""),"",IF($A69&gt;$H$2,"",ROUND(C69*$E$2,2)))</f>
        <v/>
      </c>
      <c r="F69" s="11">
        <f>IF(OR($B$2="",$E$2="",$H$2=""),"",IF($A69&gt;$H$2,"",IF($A69=$H$2,C69,IF($B$3="Fixed principal",ROUND($B$2/$H$2,2),ROUND(PMT($E$2,$H$2,-$B$2),2)-E69))))</f>
        <v/>
      </c>
      <c r="G69" s="11">
        <f>IF(C69="","",ROUND(C69-F69,2))</f>
        <v/>
      </c>
      <c r="H69" s="12" t="n"/>
    </row>
    <row r="70">
      <c r="A70" s="9" t="n">
        <v>66</v>
      </c>
      <c r="B70" s="10">
        <f>IF(OR($H$2="",$K$2=""),"",IF($A70&gt;$H$2,"",EDATE($K$2,$A70-1)))</f>
        <v/>
      </c>
      <c r="C70" s="11">
        <f>IF($A70&gt;$H$2,"",IF(G69="","",G69))</f>
        <v/>
      </c>
      <c r="D70" s="11">
        <f>IF(OR($E70="",F70=""),"",ROUND(E70+F70,2))</f>
        <v/>
      </c>
      <c r="E70" s="11">
        <f>IF(OR($B$2="",$E$2="",$H$2=""),"",IF($A70&gt;$H$2,"",ROUND(C70*$E$2,2)))</f>
        <v/>
      </c>
      <c r="F70" s="11">
        <f>IF(OR($B$2="",$E$2="",$H$2=""),"",IF($A70&gt;$H$2,"",IF($A70=$H$2,C70,IF($B$3="Fixed principal",ROUND($B$2/$H$2,2),ROUND(PMT($E$2,$H$2,-$B$2),2)-E70))))</f>
        <v/>
      </c>
      <c r="G70" s="11">
        <f>IF(C70="","",ROUND(C70-F70,2))</f>
        <v/>
      </c>
      <c r="H70" s="12" t="n"/>
    </row>
    <row r="71">
      <c r="A71" s="9" t="n">
        <v>67</v>
      </c>
      <c r="B71" s="10">
        <f>IF(OR($H$2="",$K$2=""),"",IF($A71&gt;$H$2,"",EDATE($K$2,$A71-1)))</f>
        <v/>
      </c>
      <c r="C71" s="11">
        <f>IF($A71&gt;$H$2,"",IF(G70="","",G70))</f>
        <v/>
      </c>
      <c r="D71" s="11">
        <f>IF(OR($E71="",F71=""),"",ROUND(E71+F71,2))</f>
        <v/>
      </c>
      <c r="E71" s="11">
        <f>IF(OR($B$2="",$E$2="",$H$2=""),"",IF($A71&gt;$H$2,"",ROUND(C71*$E$2,2)))</f>
        <v/>
      </c>
      <c r="F71" s="11">
        <f>IF(OR($B$2="",$E$2="",$H$2=""),"",IF($A71&gt;$H$2,"",IF($A71=$H$2,C71,IF($B$3="Fixed principal",ROUND($B$2/$H$2,2),ROUND(PMT($E$2,$H$2,-$B$2),2)-E71))))</f>
        <v/>
      </c>
      <c r="G71" s="11">
        <f>IF(C71="","",ROUND(C71-F71,2))</f>
        <v/>
      </c>
      <c r="H71" s="12" t="n"/>
    </row>
    <row r="72">
      <c r="A72" s="9" t="n">
        <v>68</v>
      </c>
      <c r="B72" s="10">
        <f>IF(OR($H$2="",$K$2=""),"",IF($A72&gt;$H$2,"",EDATE($K$2,$A72-1)))</f>
        <v/>
      </c>
      <c r="C72" s="11">
        <f>IF($A72&gt;$H$2,"",IF(G71="","",G71))</f>
        <v/>
      </c>
      <c r="D72" s="11">
        <f>IF(OR($E72="",F72=""),"",ROUND(E72+F72,2))</f>
        <v/>
      </c>
      <c r="E72" s="11">
        <f>IF(OR($B$2="",$E$2="",$H$2=""),"",IF($A72&gt;$H$2,"",ROUND(C72*$E$2,2)))</f>
        <v/>
      </c>
      <c r="F72" s="11">
        <f>IF(OR($B$2="",$E$2="",$H$2=""),"",IF($A72&gt;$H$2,"",IF($A72=$H$2,C72,IF($B$3="Fixed principal",ROUND($B$2/$H$2,2),ROUND(PMT($E$2,$H$2,-$B$2),2)-E72))))</f>
        <v/>
      </c>
      <c r="G72" s="11">
        <f>IF(C72="","",ROUND(C72-F72,2))</f>
        <v/>
      </c>
      <c r="H72" s="12" t="n"/>
    </row>
    <row r="73">
      <c r="A73" s="9" t="n">
        <v>69</v>
      </c>
      <c r="B73" s="10">
        <f>IF(OR($H$2="",$K$2=""),"",IF($A73&gt;$H$2,"",EDATE($K$2,$A73-1)))</f>
        <v/>
      </c>
      <c r="C73" s="11">
        <f>IF($A73&gt;$H$2,"",IF(G72="","",G72))</f>
        <v/>
      </c>
      <c r="D73" s="11">
        <f>IF(OR($E73="",F73=""),"",ROUND(E73+F73,2))</f>
        <v/>
      </c>
      <c r="E73" s="11">
        <f>IF(OR($B$2="",$E$2="",$H$2=""),"",IF($A73&gt;$H$2,"",ROUND(C73*$E$2,2)))</f>
        <v/>
      </c>
      <c r="F73" s="11">
        <f>IF(OR($B$2="",$E$2="",$H$2=""),"",IF($A73&gt;$H$2,"",IF($A73=$H$2,C73,IF($B$3="Fixed principal",ROUND($B$2/$H$2,2),ROUND(PMT($E$2,$H$2,-$B$2),2)-E73))))</f>
        <v/>
      </c>
      <c r="G73" s="11">
        <f>IF(C73="","",ROUND(C73-F73,2))</f>
        <v/>
      </c>
      <c r="H73" s="12" t="n"/>
    </row>
    <row r="74">
      <c r="A74" s="9" t="n">
        <v>70</v>
      </c>
      <c r="B74" s="10">
        <f>IF(OR($H$2="",$K$2=""),"",IF($A74&gt;$H$2,"",EDATE($K$2,$A74-1)))</f>
        <v/>
      </c>
      <c r="C74" s="11">
        <f>IF($A74&gt;$H$2,"",IF(G73="","",G73))</f>
        <v/>
      </c>
      <c r="D74" s="11">
        <f>IF(OR($E74="",F74=""),"",ROUND(E74+F74,2))</f>
        <v/>
      </c>
      <c r="E74" s="11">
        <f>IF(OR($B$2="",$E$2="",$H$2=""),"",IF($A74&gt;$H$2,"",ROUND(C74*$E$2,2)))</f>
        <v/>
      </c>
      <c r="F74" s="11">
        <f>IF(OR($B$2="",$E$2="",$H$2=""),"",IF($A74&gt;$H$2,"",IF($A74=$H$2,C74,IF($B$3="Fixed principal",ROUND($B$2/$H$2,2),ROUND(PMT($E$2,$H$2,-$B$2),2)-E74))))</f>
        <v/>
      </c>
      <c r="G74" s="11">
        <f>IF(C74="","",ROUND(C74-F74,2))</f>
        <v/>
      </c>
      <c r="H74" s="12" t="n"/>
    </row>
    <row r="75">
      <c r="A75" s="9" t="n">
        <v>71</v>
      </c>
      <c r="B75" s="10">
        <f>IF(OR($H$2="",$K$2=""),"",IF($A75&gt;$H$2,"",EDATE($K$2,$A75-1)))</f>
        <v/>
      </c>
      <c r="C75" s="11">
        <f>IF($A75&gt;$H$2,"",IF(G74="","",G74))</f>
        <v/>
      </c>
      <c r="D75" s="11">
        <f>IF(OR($E75="",F75=""),"",ROUND(E75+F75,2))</f>
        <v/>
      </c>
      <c r="E75" s="11">
        <f>IF(OR($B$2="",$E$2="",$H$2=""),"",IF($A75&gt;$H$2,"",ROUND(C75*$E$2,2)))</f>
        <v/>
      </c>
      <c r="F75" s="11">
        <f>IF(OR($B$2="",$E$2="",$H$2=""),"",IF($A75&gt;$H$2,"",IF($A75=$H$2,C75,IF($B$3="Fixed principal",ROUND($B$2/$H$2,2),ROUND(PMT($E$2,$H$2,-$B$2),2)-E75))))</f>
        <v/>
      </c>
      <c r="G75" s="11">
        <f>IF(C75="","",ROUND(C75-F75,2))</f>
        <v/>
      </c>
      <c r="H75" s="12" t="n"/>
    </row>
    <row r="76">
      <c r="A76" s="9" t="n">
        <v>72</v>
      </c>
      <c r="B76" s="10">
        <f>IF(OR($H$2="",$K$2=""),"",IF($A76&gt;$H$2,"",EDATE($K$2,$A76-1)))</f>
        <v/>
      </c>
      <c r="C76" s="11">
        <f>IF($A76&gt;$H$2,"",IF(G75="","",G75))</f>
        <v/>
      </c>
      <c r="D76" s="11">
        <f>IF(OR($E76="",F76=""),"",ROUND(E76+F76,2))</f>
        <v/>
      </c>
      <c r="E76" s="11">
        <f>IF(OR($B$2="",$E$2="",$H$2=""),"",IF($A76&gt;$H$2,"",ROUND(C76*$E$2,2)))</f>
        <v/>
      </c>
      <c r="F76" s="11">
        <f>IF(OR($B$2="",$E$2="",$H$2=""),"",IF($A76&gt;$H$2,"",IF($A76=$H$2,C76,IF($B$3="Fixed principal",ROUND($B$2/$H$2,2),ROUND(PMT($E$2,$H$2,-$B$2),2)-E76))))</f>
        <v/>
      </c>
      <c r="G76" s="11">
        <f>IF(C76="","",ROUND(C76-F76,2))</f>
        <v/>
      </c>
      <c r="H76" s="12" t="n"/>
    </row>
    <row r="77">
      <c r="A77" s="9" t="n">
        <v>73</v>
      </c>
      <c r="B77" s="10">
        <f>IF(OR($H$2="",$K$2=""),"",IF($A77&gt;$H$2,"",EDATE($K$2,$A77-1)))</f>
        <v/>
      </c>
      <c r="C77" s="11">
        <f>IF($A77&gt;$H$2,"",IF(G76="","",G76))</f>
        <v/>
      </c>
      <c r="D77" s="11">
        <f>IF(OR($E77="",F77=""),"",ROUND(E77+F77,2))</f>
        <v/>
      </c>
      <c r="E77" s="11">
        <f>IF(OR($B$2="",$E$2="",$H$2=""),"",IF($A77&gt;$H$2,"",ROUND(C77*$E$2,2)))</f>
        <v/>
      </c>
      <c r="F77" s="11">
        <f>IF(OR($B$2="",$E$2="",$H$2=""),"",IF($A77&gt;$H$2,"",IF($A77=$H$2,C77,IF($B$3="Fixed principal",ROUND($B$2/$H$2,2),ROUND(PMT($E$2,$H$2,-$B$2),2)-E77))))</f>
        <v/>
      </c>
      <c r="G77" s="11">
        <f>IF(C77="","",ROUND(C77-F77,2))</f>
        <v/>
      </c>
      <c r="H77" s="12" t="n"/>
    </row>
    <row r="78">
      <c r="A78" s="9" t="n">
        <v>74</v>
      </c>
      <c r="B78" s="10">
        <f>IF(OR($H$2="",$K$2=""),"",IF($A78&gt;$H$2,"",EDATE($K$2,$A78-1)))</f>
        <v/>
      </c>
      <c r="C78" s="11">
        <f>IF($A78&gt;$H$2,"",IF(G77="","",G77))</f>
        <v/>
      </c>
      <c r="D78" s="11">
        <f>IF(OR($E78="",F78=""),"",ROUND(E78+F78,2))</f>
        <v/>
      </c>
      <c r="E78" s="11">
        <f>IF(OR($B$2="",$E$2="",$H$2=""),"",IF($A78&gt;$H$2,"",ROUND(C78*$E$2,2)))</f>
        <v/>
      </c>
      <c r="F78" s="11">
        <f>IF(OR($B$2="",$E$2="",$H$2=""),"",IF($A78&gt;$H$2,"",IF($A78=$H$2,C78,IF($B$3="Fixed principal",ROUND($B$2/$H$2,2),ROUND(PMT($E$2,$H$2,-$B$2),2)-E78))))</f>
        <v/>
      </c>
      <c r="G78" s="11">
        <f>IF(C78="","",ROUND(C78-F78,2))</f>
        <v/>
      </c>
      <c r="H78" s="12" t="n"/>
    </row>
    <row r="79">
      <c r="A79" s="9" t="n">
        <v>75</v>
      </c>
      <c r="B79" s="10">
        <f>IF(OR($H$2="",$K$2=""),"",IF($A79&gt;$H$2,"",EDATE($K$2,$A79-1)))</f>
        <v/>
      </c>
      <c r="C79" s="11">
        <f>IF($A79&gt;$H$2,"",IF(G78="","",G78))</f>
        <v/>
      </c>
      <c r="D79" s="11">
        <f>IF(OR($E79="",F79=""),"",ROUND(E79+F79,2))</f>
        <v/>
      </c>
      <c r="E79" s="11">
        <f>IF(OR($B$2="",$E$2="",$H$2=""),"",IF($A79&gt;$H$2,"",ROUND(C79*$E$2,2)))</f>
        <v/>
      </c>
      <c r="F79" s="11">
        <f>IF(OR($B$2="",$E$2="",$H$2=""),"",IF($A79&gt;$H$2,"",IF($A79=$H$2,C79,IF($B$3="Fixed principal",ROUND($B$2/$H$2,2),ROUND(PMT($E$2,$H$2,-$B$2),2)-E79))))</f>
        <v/>
      </c>
      <c r="G79" s="11">
        <f>IF(C79="","",ROUND(C79-F79,2))</f>
        <v/>
      </c>
      <c r="H79" s="12" t="n"/>
    </row>
    <row r="80">
      <c r="A80" s="9" t="n">
        <v>76</v>
      </c>
      <c r="B80" s="10">
        <f>IF(OR($H$2="",$K$2=""),"",IF($A80&gt;$H$2,"",EDATE($K$2,$A80-1)))</f>
        <v/>
      </c>
      <c r="C80" s="11">
        <f>IF($A80&gt;$H$2,"",IF(G79="","",G79))</f>
        <v/>
      </c>
      <c r="D80" s="11">
        <f>IF(OR($E80="",F80=""),"",ROUND(E80+F80,2))</f>
        <v/>
      </c>
      <c r="E80" s="11">
        <f>IF(OR($B$2="",$E$2="",$H$2=""),"",IF($A80&gt;$H$2,"",ROUND(C80*$E$2,2)))</f>
        <v/>
      </c>
      <c r="F80" s="11">
        <f>IF(OR($B$2="",$E$2="",$H$2=""),"",IF($A80&gt;$H$2,"",IF($A80=$H$2,C80,IF($B$3="Fixed principal",ROUND($B$2/$H$2,2),ROUND(PMT($E$2,$H$2,-$B$2),2)-E80))))</f>
        <v/>
      </c>
      <c r="G80" s="11">
        <f>IF(C80="","",ROUND(C80-F80,2))</f>
        <v/>
      </c>
      <c r="H80" s="12" t="n"/>
    </row>
    <row r="81">
      <c r="A81" s="9" t="n">
        <v>77</v>
      </c>
      <c r="B81" s="10">
        <f>IF(OR($H$2="",$K$2=""),"",IF($A81&gt;$H$2,"",EDATE($K$2,$A81-1)))</f>
        <v/>
      </c>
      <c r="C81" s="11">
        <f>IF($A81&gt;$H$2,"",IF(G80="","",G80))</f>
        <v/>
      </c>
      <c r="D81" s="11">
        <f>IF(OR($E81="",F81=""),"",ROUND(E81+F81,2))</f>
        <v/>
      </c>
      <c r="E81" s="11">
        <f>IF(OR($B$2="",$E$2="",$H$2=""),"",IF($A81&gt;$H$2,"",ROUND(C81*$E$2,2)))</f>
        <v/>
      </c>
      <c r="F81" s="11">
        <f>IF(OR($B$2="",$E$2="",$H$2=""),"",IF($A81&gt;$H$2,"",IF($A81=$H$2,C81,IF($B$3="Fixed principal",ROUND($B$2/$H$2,2),ROUND(PMT($E$2,$H$2,-$B$2),2)-E81))))</f>
        <v/>
      </c>
      <c r="G81" s="11">
        <f>IF(C81="","",ROUND(C81-F81,2))</f>
        <v/>
      </c>
      <c r="H81" s="12" t="n"/>
    </row>
    <row r="82">
      <c r="A82" s="9" t="n">
        <v>78</v>
      </c>
      <c r="B82" s="10">
        <f>IF(OR($H$2="",$K$2=""),"",IF($A82&gt;$H$2,"",EDATE($K$2,$A82-1)))</f>
        <v/>
      </c>
      <c r="C82" s="11">
        <f>IF($A82&gt;$H$2,"",IF(G81="","",G81))</f>
        <v/>
      </c>
      <c r="D82" s="11">
        <f>IF(OR($E82="",F82=""),"",ROUND(E82+F82,2))</f>
        <v/>
      </c>
      <c r="E82" s="11">
        <f>IF(OR($B$2="",$E$2="",$H$2=""),"",IF($A82&gt;$H$2,"",ROUND(C82*$E$2,2)))</f>
        <v/>
      </c>
      <c r="F82" s="11">
        <f>IF(OR($B$2="",$E$2="",$H$2=""),"",IF($A82&gt;$H$2,"",IF($A82=$H$2,C82,IF($B$3="Fixed principal",ROUND($B$2/$H$2,2),ROUND(PMT($E$2,$H$2,-$B$2),2)-E82))))</f>
        <v/>
      </c>
      <c r="G82" s="11">
        <f>IF(C82="","",ROUND(C82-F82,2))</f>
        <v/>
      </c>
      <c r="H82" s="12" t="n"/>
    </row>
    <row r="83">
      <c r="A83" s="9" t="n">
        <v>79</v>
      </c>
      <c r="B83" s="10">
        <f>IF(OR($H$2="",$K$2=""),"",IF($A83&gt;$H$2,"",EDATE($K$2,$A83-1)))</f>
        <v/>
      </c>
      <c r="C83" s="11">
        <f>IF($A83&gt;$H$2,"",IF(G82="","",G82))</f>
        <v/>
      </c>
      <c r="D83" s="11">
        <f>IF(OR($E83="",F83=""),"",ROUND(E83+F83,2))</f>
        <v/>
      </c>
      <c r="E83" s="11">
        <f>IF(OR($B$2="",$E$2="",$H$2=""),"",IF($A83&gt;$H$2,"",ROUND(C83*$E$2,2)))</f>
        <v/>
      </c>
      <c r="F83" s="11">
        <f>IF(OR($B$2="",$E$2="",$H$2=""),"",IF($A83&gt;$H$2,"",IF($A83=$H$2,C83,IF($B$3="Fixed principal",ROUND($B$2/$H$2,2),ROUND(PMT($E$2,$H$2,-$B$2),2)-E83))))</f>
        <v/>
      </c>
      <c r="G83" s="11">
        <f>IF(C83="","",ROUND(C83-F83,2))</f>
        <v/>
      </c>
      <c r="H83" s="12" t="n"/>
    </row>
    <row r="84">
      <c r="A84" s="9" t="n">
        <v>80</v>
      </c>
      <c r="B84" s="10">
        <f>IF(OR($H$2="",$K$2=""),"",IF($A84&gt;$H$2,"",EDATE($K$2,$A84-1)))</f>
        <v/>
      </c>
      <c r="C84" s="11">
        <f>IF($A84&gt;$H$2,"",IF(G83="","",G83))</f>
        <v/>
      </c>
      <c r="D84" s="11">
        <f>IF(OR($E84="",F84=""),"",ROUND(E84+F84,2))</f>
        <v/>
      </c>
      <c r="E84" s="11">
        <f>IF(OR($B$2="",$E$2="",$H$2=""),"",IF($A84&gt;$H$2,"",ROUND(C84*$E$2,2)))</f>
        <v/>
      </c>
      <c r="F84" s="11">
        <f>IF(OR($B$2="",$E$2="",$H$2=""),"",IF($A84&gt;$H$2,"",IF($A84=$H$2,C84,IF($B$3="Fixed principal",ROUND($B$2/$H$2,2),ROUND(PMT($E$2,$H$2,-$B$2),2)-E84))))</f>
        <v/>
      </c>
      <c r="G84" s="11">
        <f>IF(C84="","",ROUND(C84-F84,2))</f>
        <v/>
      </c>
      <c r="H84" s="12" t="n"/>
    </row>
    <row r="85">
      <c r="A85" s="9" t="n">
        <v>81</v>
      </c>
      <c r="B85" s="10">
        <f>IF(OR($H$2="",$K$2=""),"",IF($A85&gt;$H$2,"",EDATE($K$2,$A85-1)))</f>
        <v/>
      </c>
      <c r="C85" s="11">
        <f>IF($A85&gt;$H$2,"",IF(G84="","",G84))</f>
        <v/>
      </c>
      <c r="D85" s="11">
        <f>IF(OR($E85="",F85=""),"",ROUND(E85+F85,2))</f>
        <v/>
      </c>
      <c r="E85" s="11">
        <f>IF(OR($B$2="",$E$2="",$H$2=""),"",IF($A85&gt;$H$2,"",ROUND(C85*$E$2,2)))</f>
        <v/>
      </c>
      <c r="F85" s="11">
        <f>IF(OR($B$2="",$E$2="",$H$2=""),"",IF($A85&gt;$H$2,"",IF($A85=$H$2,C85,IF($B$3="Fixed principal",ROUND($B$2/$H$2,2),ROUND(PMT($E$2,$H$2,-$B$2),2)-E85))))</f>
        <v/>
      </c>
      <c r="G85" s="11">
        <f>IF(C85="","",ROUND(C85-F85,2))</f>
        <v/>
      </c>
      <c r="H85" s="12" t="n"/>
    </row>
    <row r="86">
      <c r="A86" s="9" t="n">
        <v>82</v>
      </c>
      <c r="B86" s="10">
        <f>IF(OR($H$2="",$K$2=""),"",IF($A86&gt;$H$2,"",EDATE($K$2,$A86-1)))</f>
        <v/>
      </c>
      <c r="C86" s="11">
        <f>IF($A86&gt;$H$2,"",IF(G85="","",G85))</f>
        <v/>
      </c>
      <c r="D86" s="11">
        <f>IF(OR($E86="",F86=""),"",ROUND(E86+F86,2))</f>
        <v/>
      </c>
      <c r="E86" s="11">
        <f>IF(OR($B$2="",$E$2="",$H$2=""),"",IF($A86&gt;$H$2,"",ROUND(C86*$E$2,2)))</f>
        <v/>
      </c>
      <c r="F86" s="11">
        <f>IF(OR($B$2="",$E$2="",$H$2=""),"",IF($A86&gt;$H$2,"",IF($A86=$H$2,C86,IF($B$3="Fixed principal",ROUND($B$2/$H$2,2),ROUND(PMT($E$2,$H$2,-$B$2),2)-E86))))</f>
        <v/>
      </c>
      <c r="G86" s="11">
        <f>IF(C86="","",ROUND(C86-F86,2))</f>
        <v/>
      </c>
      <c r="H86" s="12" t="n"/>
    </row>
    <row r="87">
      <c r="A87" s="9" t="n">
        <v>83</v>
      </c>
      <c r="B87" s="10">
        <f>IF(OR($H$2="",$K$2=""),"",IF($A87&gt;$H$2,"",EDATE($K$2,$A87-1)))</f>
        <v/>
      </c>
      <c r="C87" s="11">
        <f>IF($A87&gt;$H$2,"",IF(G86="","",G86))</f>
        <v/>
      </c>
      <c r="D87" s="11">
        <f>IF(OR($E87="",F87=""),"",ROUND(E87+F87,2))</f>
        <v/>
      </c>
      <c r="E87" s="11">
        <f>IF(OR($B$2="",$E$2="",$H$2=""),"",IF($A87&gt;$H$2,"",ROUND(C87*$E$2,2)))</f>
        <v/>
      </c>
      <c r="F87" s="11">
        <f>IF(OR($B$2="",$E$2="",$H$2=""),"",IF($A87&gt;$H$2,"",IF($A87=$H$2,C87,IF($B$3="Fixed principal",ROUND($B$2/$H$2,2),ROUND(PMT($E$2,$H$2,-$B$2),2)-E87))))</f>
        <v/>
      </c>
      <c r="G87" s="11">
        <f>IF(C87="","",ROUND(C87-F87,2))</f>
        <v/>
      </c>
      <c r="H87" s="12" t="n"/>
    </row>
    <row r="88">
      <c r="A88" s="9" t="n">
        <v>84</v>
      </c>
      <c r="B88" s="10">
        <f>IF(OR($H$2="",$K$2=""),"",IF($A88&gt;$H$2,"",EDATE($K$2,$A88-1)))</f>
        <v/>
      </c>
      <c r="C88" s="11">
        <f>IF($A88&gt;$H$2,"",IF(G87="","",G87))</f>
        <v/>
      </c>
      <c r="D88" s="11">
        <f>IF(OR($E88="",F88=""),"",ROUND(E88+F88,2))</f>
        <v/>
      </c>
      <c r="E88" s="11">
        <f>IF(OR($B$2="",$E$2="",$H$2=""),"",IF($A88&gt;$H$2,"",ROUND(C88*$E$2,2)))</f>
        <v/>
      </c>
      <c r="F88" s="11">
        <f>IF(OR($B$2="",$E$2="",$H$2=""),"",IF($A88&gt;$H$2,"",IF($A88=$H$2,C88,IF($B$3="Fixed principal",ROUND($B$2/$H$2,2),ROUND(PMT($E$2,$H$2,-$B$2),2)-E88))))</f>
        <v/>
      </c>
      <c r="G88" s="11">
        <f>IF(C88="","",ROUND(C88-F88,2))</f>
        <v/>
      </c>
      <c r="H88" s="12" t="n"/>
    </row>
    <row r="89">
      <c r="A89" s="9" t="n">
        <v>85</v>
      </c>
      <c r="B89" s="10">
        <f>IF(OR($H$2="",$K$2=""),"",IF($A89&gt;$H$2,"",EDATE($K$2,$A89-1)))</f>
        <v/>
      </c>
      <c r="C89" s="11">
        <f>IF($A89&gt;$H$2,"",IF(G88="","",G88))</f>
        <v/>
      </c>
      <c r="D89" s="11">
        <f>IF(OR($E89="",F89=""),"",ROUND(E89+F89,2))</f>
        <v/>
      </c>
      <c r="E89" s="11">
        <f>IF(OR($B$2="",$E$2="",$H$2=""),"",IF($A89&gt;$H$2,"",ROUND(C89*$E$2,2)))</f>
        <v/>
      </c>
      <c r="F89" s="11">
        <f>IF(OR($B$2="",$E$2="",$H$2=""),"",IF($A89&gt;$H$2,"",IF($A89=$H$2,C89,IF($B$3="Fixed principal",ROUND($B$2/$H$2,2),ROUND(PMT($E$2,$H$2,-$B$2),2)-E89))))</f>
        <v/>
      </c>
      <c r="G89" s="11">
        <f>IF(C89="","",ROUND(C89-F89,2))</f>
        <v/>
      </c>
      <c r="H89" s="12" t="n"/>
    </row>
    <row r="90">
      <c r="A90" s="9" t="n">
        <v>86</v>
      </c>
      <c r="B90" s="10">
        <f>IF(OR($H$2="",$K$2=""),"",IF($A90&gt;$H$2,"",EDATE($K$2,$A90-1)))</f>
        <v/>
      </c>
      <c r="C90" s="11">
        <f>IF($A90&gt;$H$2,"",IF(G89="","",G89))</f>
        <v/>
      </c>
      <c r="D90" s="11">
        <f>IF(OR($E90="",F90=""),"",ROUND(E90+F90,2))</f>
        <v/>
      </c>
      <c r="E90" s="11">
        <f>IF(OR($B$2="",$E$2="",$H$2=""),"",IF($A90&gt;$H$2,"",ROUND(C90*$E$2,2)))</f>
        <v/>
      </c>
      <c r="F90" s="11">
        <f>IF(OR($B$2="",$E$2="",$H$2=""),"",IF($A90&gt;$H$2,"",IF($A90=$H$2,C90,IF($B$3="Fixed principal",ROUND($B$2/$H$2,2),ROUND(PMT($E$2,$H$2,-$B$2),2)-E90))))</f>
        <v/>
      </c>
      <c r="G90" s="11">
        <f>IF(C90="","",ROUND(C90-F90,2))</f>
        <v/>
      </c>
      <c r="H90" s="12" t="n"/>
    </row>
    <row r="91">
      <c r="A91" s="9" t="n">
        <v>87</v>
      </c>
      <c r="B91" s="10">
        <f>IF(OR($H$2="",$K$2=""),"",IF($A91&gt;$H$2,"",EDATE($K$2,$A91-1)))</f>
        <v/>
      </c>
      <c r="C91" s="11">
        <f>IF($A91&gt;$H$2,"",IF(G90="","",G90))</f>
        <v/>
      </c>
      <c r="D91" s="11">
        <f>IF(OR($E91="",F91=""),"",ROUND(E91+F91,2))</f>
        <v/>
      </c>
      <c r="E91" s="11">
        <f>IF(OR($B$2="",$E$2="",$H$2=""),"",IF($A91&gt;$H$2,"",ROUND(C91*$E$2,2)))</f>
        <v/>
      </c>
      <c r="F91" s="11">
        <f>IF(OR($B$2="",$E$2="",$H$2=""),"",IF($A91&gt;$H$2,"",IF($A91=$H$2,C91,IF($B$3="Fixed principal",ROUND($B$2/$H$2,2),ROUND(PMT($E$2,$H$2,-$B$2),2)-E91))))</f>
        <v/>
      </c>
      <c r="G91" s="11">
        <f>IF(C91="","",ROUND(C91-F91,2))</f>
        <v/>
      </c>
      <c r="H91" s="12" t="n"/>
    </row>
    <row r="92">
      <c r="A92" s="9" t="n">
        <v>88</v>
      </c>
      <c r="B92" s="10">
        <f>IF(OR($H$2="",$K$2=""),"",IF($A92&gt;$H$2,"",EDATE($K$2,$A92-1)))</f>
        <v/>
      </c>
      <c r="C92" s="11">
        <f>IF($A92&gt;$H$2,"",IF(G91="","",G91))</f>
        <v/>
      </c>
      <c r="D92" s="11">
        <f>IF(OR($E92="",F92=""),"",ROUND(E92+F92,2))</f>
        <v/>
      </c>
      <c r="E92" s="11">
        <f>IF(OR($B$2="",$E$2="",$H$2=""),"",IF($A92&gt;$H$2,"",ROUND(C92*$E$2,2)))</f>
        <v/>
      </c>
      <c r="F92" s="11">
        <f>IF(OR($B$2="",$E$2="",$H$2=""),"",IF($A92&gt;$H$2,"",IF($A92=$H$2,C92,IF($B$3="Fixed principal",ROUND($B$2/$H$2,2),ROUND(PMT($E$2,$H$2,-$B$2),2)-E92))))</f>
        <v/>
      </c>
      <c r="G92" s="11">
        <f>IF(C92="","",ROUND(C92-F92,2))</f>
        <v/>
      </c>
      <c r="H92" s="12" t="n"/>
    </row>
    <row r="93">
      <c r="A93" s="9" t="n">
        <v>89</v>
      </c>
      <c r="B93" s="10">
        <f>IF(OR($H$2="",$K$2=""),"",IF($A93&gt;$H$2,"",EDATE($K$2,$A93-1)))</f>
        <v/>
      </c>
      <c r="C93" s="11">
        <f>IF($A93&gt;$H$2,"",IF(G92="","",G92))</f>
        <v/>
      </c>
      <c r="D93" s="11">
        <f>IF(OR($E93="",F93=""),"",ROUND(E93+F93,2))</f>
        <v/>
      </c>
      <c r="E93" s="11">
        <f>IF(OR($B$2="",$E$2="",$H$2=""),"",IF($A93&gt;$H$2,"",ROUND(C93*$E$2,2)))</f>
        <v/>
      </c>
      <c r="F93" s="11">
        <f>IF(OR($B$2="",$E$2="",$H$2=""),"",IF($A93&gt;$H$2,"",IF($A93=$H$2,C93,IF($B$3="Fixed principal",ROUND($B$2/$H$2,2),ROUND(PMT($E$2,$H$2,-$B$2),2)-E93))))</f>
        <v/>
      </c>
      <c r="G93" s="11">
        <f>IF(C93="","",ROUND(C93-F93,2))</f>
        <v/>
      </c>
      <c r="H93" s="12" t="n"/>
    </row>
    <row r="94">
      <c r="A94" s="9" t="n">
        <v>90</v>
      </c>
      <c r="B94" s="10">
        <f>IF(OR($H$2="",$K$2=""),"",IF($A94&gt;$H$2,"",EDATE($K$2,$A94-1)))</f>
        <v/>
      </c>
      <c r="C94" s="11">
        <f>IF($A94&gt;$H$2,"",IF(G93="","",G93))</f>
        <v/>
      </c>
      <c r="D94" s="11">
        <f>IF(OR($E94="",F94=""),"",ROUND(E94+F94,2))</f>
        <v/>
      </c>
      <c r="E94" s="11">
        <f>IF(OR($B$2="",$E$2="",$H$2=""),"",IF($A94&gt;$H$2,"",ROUND(C94*$E$2,2)))</f>
        <v/>
      </c>
      <c r="F94" s="11">
        <f>IF(OR($B$2="",$E$2="",$H$2=""),"",IF($A94&gt;$H$2,"",IF($A94=$H$2,C94,IF($B$3="Fixed principal",ROUND($B$2/$H$2,2),ROUND(PMT($E$2,$H$2,-$B$2),2)-E94))))</f>
        <v/>
      </c>
      <c r="G94" s="11">
        <f>IF(C94="","",ROUND(C94-F94,2))</f>
        <v/>
      </c>
      <c r="H94" s="12" t="n"/>
    </row>
    <row r="95">
      <c r="A95" s="9" t="n">
        <v>91</v>
      </c>
      <c r="B95" s="10">
        <f>IF(OR($H$2="",$K$2=""),"",IF($A95&gt;$H$2,"",EDATE($K$2,$A95-1)))</f>
        <v/>
      </c>
      <c r="C95" s="11">
        <f>IF($A95&gt;$H$2,"",IF(G94="","",G94))</f>
        <v/>
      </c>
      <c r="D95" s="11">
        <f>IF(OR($E95="",F95=""),"",ROUND(E95+F95,2))</f>
        <v/>
      </c>
      <c r="E95" s="11">
        <f>IF(OR($B$2="",$E$2="",$H$2=""),"",IF($A95&gt;$H$2,"",ROUND(C95*$E$2,2)))</f>
        <v/>
      </c>
      <c r="F95" s="11">
        <f>IF(OR($B$2="",$E$2="",$H$2=""),"",IF($A95&gt;$H$2,"",IF($A95=$H$2,C95,IF($B$3="Fixed principal",ROUND($B$2/$H$2,2),ROUND(PMT($E$2,$H$2,-$B$2),2)-E95))))</f>
        <v/>
      </c>
      <c r="G95" s="11">
        <f>IF(C95="","",ROUND(C95-F95,2))</f>
        <v/>
      </c>
      <c r="H95" s="12" t="n"/>
    </row>
    <row r="96">
      <c r="A96" s="9" t="n">
        <v>92</v>
      </c>
      <c r="B96" s="10">
        <f>IF(OR($H$2="",$K$2=""),"",IF($A96&gt;$H$2,"",EDATE($K$2,$A96-1)))</f>
        <v/>
      </c>
      <c r="C96" s="11">
        <f>IF($A96&gt;$H$2,"",IF(G95="","",G95))</f>
        <v/>
      </c>
      <c r="D96" s="11">
        <f>IF(OR($E96="",F96=""),"",ROUND(E96+F96,2))</f>
        <v/>
      </c>
      <c r="E96" s="11">
        <f>IF(OR($B$2="",$E$2="",$H$2=""),"",IF($A96&gt;$H$2,"",ROUND(C96*$E$2,2)))</f>
        <v/>
      </c>
      <c r="F96" s="11">
        <f>IF(OR($B$2="",$E$2="",$H$2=""),"",IF($A96&gt;$H$2,"",IF($A96=$H$2,C96,IF($B$3="Fixed principal",ROUND($B$2/$H$2,2),ROUND(PMT($E$2,$H$2,-$B$2),2)-E96))))</f>
        <v/>
      </c>
      <c r="G96" s="11">
        <f>IF(C96="","",ROUND(C96-F96,2))</f>
        <v/>
      </c>
      <c r="H96" s="12" t="n"/>
    </row>
    <row r="97">
      <c r="A97" s="9" t="n">
        <v>93</v>
      </c>
      <c r="B97" s="10">
        <f>IF(OR($H$2="",$K$2=""),"",IF($A97&gt;$H$2,"",EDATE($K$2,$A97-1)))</f>
        <v/>
      </c>
      <c r="C97" s="11">
        <f>IF($A97&gt;$H$2,"",IF(G96="","",G96))</f>
        <v/>
      </c>
      <c r="D97" s="11">
        <f>IF(OR($E97="",F97=""),"",ROUND(E97+F97,2))</f>
        <v/>
      </c>
      <c r="E97" s="11">
        <f>IF(OR($B$2="",$E$2="",$H$2=""),"",IF($A97&gt;$H$2,"",ROUND(C97*$E$2,2)))</f>
        <v/>
      </c>
      <c r="F97" s="11">
        <f>IF(OR($B$2="",$E$2="",$H$2=""),"",IF($A97&gt;$H$2,"",IF($A97=$H$2,C97,IF($B$3="Fixed principal",ROUND($B$2/$H$2,2),ROUND(PMT($E$2,$H$2,-$B$2),2)-E97))))</f>
        <v/>
      </c>
      <c r="G97" s="11">
        <f>IF(C97="","",ROUND(C97-F97,2))</f>
        <v/>
      </c>
      <c r="H97" s="12" t="n"/>
    </row>
    <row r="98">
      <c r="A98" s="9" t="n">
        <v>94</v>
      </c>
      <c r="B98" s="10">
        <f>IF(OR($H$2="",$K$2=""),"",IF($A98&gt;$H$2,"",EDATE($K$2,$A98-1)))</f>
        <v/>
      </c>
      <c r="C98" s="11">
        <f>IF($A98&gt;$H$2,"",IF(G97="","",G97))</f>
        <v/>
      </c>
      <c r="D98" s="11">
        <f>IF(OR($E98="",F98=""),"",ROUND(E98+F98,2))</f>
        <v/>
      </c>
      <c r="E98" s="11">
        <f>IF(OR($B$2="",$E$2="",$H$2=""),"",IF($A98&gt;$H$2,"",ROUND(C98*$E$2,2)))</f>
        <v/>
      </c>
      <c r="F98" s="11">
        <f>IF(OR($B$2="",$E$2="",$H$2=""),"",IF($A98&gt;$H$2,"",IF($A98=$H$2,C98,IF($B$3="Fixed principal",ROUND($B$2/$H$2,2),ROUND(PMT($E$2,$H$2,-$B$2),2)-E98))))</f>
        <v/>
      </c>
      <c r="G98" s="11">
        <f>IF(C98="","",ROUND(C98-F98,2))</f>
        <v/>
      </c>
      <c r="H98" s="12" t="n"/>
    </row>
    <row r="99">
      <c r="A99" s="9" t="n">
        <v>95</v>
      </c>
      <c r="B99" s="10">
        <f>IF(OR($H$2="",$K$2=""),"",IF($A99&gt;$H$2,"",EDATE($K$2,$A99-1)))</f>
        <v/>
      </c>
      <c r="C99" s="11">
        <f>IF($A99&gt;$H$2,"",IF(G98="","",G98))</f>
        <v/>
      </c>
      <c r="D99" s="11">
        <f>IF(OR($E99="",F99=""),"",ROUND(E99+F99,2))</f>
        <v/>
      </c>
      <c r="E99" s="11">
        <f>IF(OR($B$2="",$E$2="",$H$2=""),"",IF($A99&gt;$H$2,"",ROUND(C99*$E$2,2)))</f>
        <v/>
      </c>
      <c r="F99" s="11">
        <f>IF(OR($B$2="",$E$2="",$H$2=""),"",IF($A99&gt;$H$2,"",IF($A99=$H$2,C99,IF($B$3="Fixed principal",ROUND($B$2/$H$2,2),ROUND(PMT($E$2,$H$2,-$B$2),2)-E99))))</f>
        <v/>
      </c>
      <c r="G99" s="11">
        <f>IF(C99="","",ROUND(C99-F99,2))</f>
        <v/>
      </c>
      <c r="H99" s="12" t="n"/>
    </row>
    <row r="100">
      <c r="A100" s="9" t="n">
        <v>96</v>
      </c>
      <c r="B100" s="10">
        <f>IF(OR($H$2="",$K$2=""),"",IF($A100&gt;$H$2,"",EDATE($K$2,$A100-1)))</f>
        <v/>
      </c>
      <c r="C100" s="11">
        <f>IF($A100&gt;$H$2,"",IF(G99="","",G99))</f>
        <v/>
      </c>
      <c r="D100" s="11">
        <f>IF(OR($E100="",F100=""),"",ROUND(E100+F100,2))</f>
        <v/>
      </c>
      <c r="E100" s="11">
        <f>IF(OR($B$2="",$E$2="",$H$2=""),"",IF($A100&gt;$H$2,"",ROUND(C100*$E$2,2)))</f>
        <v/>
      </c>
      <c r="F100" s="11">
        <f>IF(OR($B$2="",$E$2="",$H$2=""),"",IF($A100&gt;$H$2,"",IF($A100=$H$2,C100,IF($B$3="Fixed principal",ROUND($B$2/$H$2,2),ROUND(PMT($E$2,$H$2,-$B$2),2)-E100))))</f>
        <v/>
      </c>
      <c r="G100" s="11">
        <f>IF(C100="","",ROUND(C100-F100,2))</f>
        <v/>
      </c>
      <c r="H100" s="12" t="n"/>
    </row>
    <row r="101">
      <c r="A101" s="9" t="n">
        <v>97</v>
      </c>
      <c r="B101" s="10">
        <f>IF(OR($H$2="",$K$2=""),"",IF($A101&gt;$H$2,"",EDATE($K$2,$A101-1)))</f>
        <v/>
      </c>
      <c r="C101" s="11">
        <f>IF($A101&gt;$H$2,"",IF(G100="","",G100))</f>
        <v/>
      </c>
      <c r="D101" s="11">
        <f>IF(OR($E101="",F101=""),"",ROUND(E101+F101,2))</f>
        <v/>
      </c>
      <c r="E101" s="11">
        <f>IF(OR($B$2="",$E$2="",$H$2=""),"",IF($A101&gt;$H$2,"",ROUND(C101*$E$2,2)))</f>
        <v/>
      </c>
      <c r="F101" s="11">
        <f>IF(OR($B$2="",$E$2="",$H$2=""),"",IF($A101&gt;$H$2,"",IF($A101=$H$2,C101,IF($B$3="Fixed principal",ROUND($B$2/$H$2,2),ROUND(PMT($E$2,$H$2,-$B$2),2)-E101))))</f>
        <v/>
      </c>
      <c r="G101" s="11">
        <f>IF(C101="","",ROUND(C101-F101,2))</f>
        <v/>
      </c>
      <c r="H101" s="12" t="n"/>
    </row>
    <row r="102">
      <c r="A102" s="9" t="n">
        <v>98</v>
      </c>
      <c r="B102" s="10">
        <f>IF(OR($H$2="",$K$2=""),"",IF($A102&gt;$H$2,"",EDATE($K$2,$A102-1)))</f>
        <v/>
      </c>
      <c r="C102" s="11">
        <f>IF($A102&gt;$H$2,"",IF(G101="","",G101))</f>
        <v/>
      </c>
      <c r="D102" s="11">
        <f>IF(OR($E102="",F102=""),"",ROUND(E102+F102,2))</f>
        <v/>
      </c>
      <c r="E102" s="11">
        <f>IF(OR($B$2="",$E$2="",$H$2=""),"",IF($A102&gt;$H$2,"",ROUND(C102*$E$2,2)))</f>
        <v/>
      </c>
      <c r="F102" s="11">
        <f>IF(OR($B$2="",$E$2="",$H$2=""),"",IF($A102&gt;$H$2,"",IF($A102=$H$2,C102,IF($B$3="Fixed principal",ROUND($B$2/$H$2,2),ROUND(PMT($E$2,$H$2,-$B$2),2)-E102))))</f>
        <v/>
      </c>
      <c r="G102" s="11">
        <f>IF(C102="","",ROUND(C102-F102,2))</f>
        <v/>
      </c>
      <c r="H102" s="12" t="n"/>
    </row>
    <row r="103">
      <c r="A103" s="9" t="n">
        <v>99</v>
      </c>
      <c r="B103" s="10">
        <f>IF(OR($H$2="",$K$2=""),"",IF($A103&gt;$H$2,"",EDATE($K$2,$A103-1)))</f>
        <v/>
      </c>
      <c r="C103" s="11">
        <f>IF($A103&gt;$H$2,"",IF(G102="","",G102))</f>
        <v/>
      </c>
      <c r="D103" s="11">
        <f>IF(OR($E103="",F103=""),"",ROUND(E103+F103,2))</f>
        <v/>
      </c>
      <c r="E103" s="11">
        <f>IF(OR($B$2="",$E$2="",$H$2=""),"",IF($A103&gt;$H$2,"",ROUND(C103*$E$2,2)))</f>
        <v/>
      </c>
      <c r="F103" s="11">
        <f>IF(OR($B$2="",$E$2="",$H$2=""),"",IF($A103&gt;$H$2,"",IF($A103=$H$2,C103,IF($B$3="Fixed principal",ROUND($B$2/$H$2,2),ROUND(PMT($E$2,$H$2,-$B$2),2)-E103))))</f>
        <v/>
      </c>
      <c r="G103" s="11">
        <f>IF(C103="","",ROUND(C103-F103,2))</f>
        <v/>
      </c>
      <c r="H103" s="12" t="n"/>
    </row>
    <row r="104">
      <c r="A104" s="9" t="n">
        <v>100</v>
      </c>
      <c r="B104" s="10">
        <f>IF(OR($H$2="",$K$2=""),"",IF($A104&gt;$H$2,"",EDATE($K$2,$A104-1)))</f>
        <v/>
      </c>
      <c r="C104" s="11">
        <f>IF($A104&gt;$H$2,"",IF(G103="","",G103))</f>
        <v/>
      </c>
      <c r="D104" s="11">
        <f>IF(OR($E104="",F104=""),"",ROUND(E104+F104,2))</f>
        <v/>
      </c>
      <c r="E104" s="11">
        <f>IF(OR($B$2="",$E$2="",$H$2=""),"",IF($A104&gt;$H$2,"",ROUND(C104*$E$2,2)))</f>
        <v/>
      </c>
      <c r="F104" s="11">
        <f>IF(OR($B$2="",$E$2="",$H$2=""),"",IF($A104&gt;$H$2,"",IF($A104=$H$2,C104,IF($B$3="Fixed principal",ROUND($B$2/$H$2,2),ROUND(PMT($E$2,$H$2,-$B$2),2)-E104))))</f>
        <v/>
      </c>
      <c r="G104" s="11">
        <f>IF(C104="","",ROUND(C104-F104,2))</f>
        <v/>
      </c>
      <c r="H104" s="12" t="n"/>
    </row>
    <row r="105">
      <c r="A105" s="9" t="n">
        <v>101</v>
      </c>
      <c r="B105" s="10">
        <f>IF(OR($H$2="",$K$2=""),"",IF($A105&gt;$H$2,"",EDATE($K$2,$A105-1)))</f>
        <v/>
      </c>
      <c r="C105" s="11">
        <f>IF($A105&gt;$H$2,"",IF(G104="","",G104))</f>
        <v/>
      </c>
      <c r="D105" s="11">
        <f>IF(OR($E105="",F105=""),"",ROUND(E105+F105,2))</f>
        <v/>
      </c>
      <c r="E105" s="11">
        <f>IF(OR($B$2="",$E$2="",$H$2=""),"",IF($A105&gt;$H$2,"",ROUND(C105*$E$2,2)))</f>
        <v/>
      </c>
      <c r="F105" s="11">
        <f>IF(OR($B$2="",$E$2="",$H$2=""),"",IF($A105&gt;$H$2,"",IF($A105=$H$2,C105,IF($B$3="Fixed principal",ROUND($B$2/$H$2,2),ROUND(PMT($E$2,$H$2,-$B$2),2)-E105))))</f>
        <v/>
      </c>
      <c r="G105" s="11">
        <f>IF(C105="","",ROUND(C105-F105,2))</f>
        <v/>
      </c>
      <c r="H105" s="12" t="n"/>
    </row>
    <row r="106">
      <c r="A106" s="9" t="n">
        <v>102</v>
      </c>
      <c r="B106" s="10">
        <f>IF(OR($H$2="",$K$2=""),"",IF($A106&gt;$H$2,"",EDATE($K$2,$A106-1)))</f>
        <v/>
      </c>
      <c r="C106" s="11">
        <f>IF($A106&gt;$H$2,"",IF(G105="","",G105))</f>
        <v/>
      </c>
      <c r="D106" s="11">
        <f>IF(OR($E106="",F106=""),"",ROUND(E106+F106,2))</f>
        <v/>
      </c>
      <c r="E106" s="11">
        <f>IF(OR($B$2="",$E$2="",$H$2=""),"",IF($A106&gt;$H$2,"",ROUND(C106*$E$2,2)))</f>
        <v/>
      </c>
      <c r="F106" s="11">
        <f>IF(OR($B$2="",$E$2="",$H$2=""),"",IF($A106&gt;$H$2,"",IF($A106=$H$2,C106,IF($B$3="Fixed principal",ROUND($B$2/$H$2,2),ROUND(PMT($E$2,$H$2,-$B$2),2)-E106))))</f>
        <v/>
      </c>
      <c r="G106" s="11">
        <f>IF(C106="","",ROUND(C106-F106,2))</f>
        <v/>
      </c>
      <c r="H106" s="12" t="n"/>
    </row>
    <row r="107">
      <c r="A107" s="9" t="n">
        <v>103</v>
      </c>
      <c r="B107" s="10">
        <f>IF(OR($H$2="",$K$2=""),"",IF($A107&gt;$H$2,"",EDATE($K$2,$A107-1)))</f>
        <v/>
      </c>
      <c r="C107" s="11">
        <f>IF($A107&gt;$H$2,"",IF(G106="","",G106))</f>
        <v/>
      </c>
      <c r="D107" s="11">
        <f>IF(OR($E107="",F107=""),"",ROUND(E107+F107,2))</f>
        <v/>
      </c>
      <c r="E107" s="11">
        <f>IF(OR($B$2="",$E$2="",$H$2=""),"",IF($A107&gt;$H$2,"",ROUND(C107*$E$2,2)))</f>
        <v/>
      </c>
      <c r="F107" s="11">
        <f>IF(OR($B$2="",$E$2="",$H$2=""),"",IF($A107&gt;$H$2,"",IF($A107=$H$2,C107,IF($B$3="Fixed principal",ROUND($B$2/$H$2,2),ROUND(PMT($E$2,$H$2,-$B$2),2)-E107))))</f>
        <v/>
      </c>
      <c r="G107" s="11">
        <f>IF(C107="","",ROUND(C107-F107,2))</f>
        <v/>
      </c>
      <c r="H107" s="12" t="n"/>
    </row>
    <row r="108">
      <c r="A108" s="9" t="n">
        <v>104</v>
      </c>
      <c r="B108" s="10">
        <f>IF(OR($H$2="",$K$2=""),"",IF($A108&gt;$H$2,"",EDATE($K$2,$A108-1)))</f>
        <v/>
      </c>
      <c r="C108" s="11">
        <f>IF($A108&gt;$H$2,"",IF(G107="","",G107))</f>
        <v/>
      </c>
      <c r="D108" s="11">
        <f>IF(OR($E108="",F108=""),"",ROUND(E108+F108,2))</f>
        <v/>
      </c>
      <c r="E108" s="11">
        <f>IF(OR($B$2="",$E$2="",$H$2=""),"",IF($A108&gt;$H$2,"",ROUND(C108*$E$2,2)))</f>
        <v/>
      </c>
      <c r="F108" s="11">
        <f>IF(OR($B$2="",$E$2="",$H$2=""),"",IF($A108&gt;$H$2,"",IF($A108=$H$2,C108,IF($B$3="Fixed principal",ROUND($B$2/$H$2,2),ROUND(PMT($E$2,$H$2,-$B$2),2)-E108))))</f>
        <v/>
      </c>
      <c r="G108" s="11">
        <f>IF(C108="","",ROUND(C108-F108,2))</f>
        <v/>
      </c>
      <c r="H108" s="12" t="n"/>
    </row>
    <row r="109">
      <c r="A109" s="9" t="n">
        <v>105</v>
      </c>
      <c r="B109" s="10">
        <f>IF(OR($H$2="",$K$2=""),"",IF($A109&gt;$H$2,"",EDATE($K$2,$A109-1)))</f>
        <v/>
      </c>
      <c r="C109" s="11">
        <f>IF($A109&gt;$H$2,"",IF(G108="","",G108))</f>
        <v/>
      </c>
      <c r="D109" s="11">
        <f>IF(OR($E109="",F109=""),"",ROUND(E109+F109,2))</f>
        <v/>
      </c>
      <c r="E109" s="11">
        <f>IF(OR($B$2="",$E$2="",$H$2=""),"",IF($A109&gt;$H$2,"",ROUND(C109*$E$2,2)))</f>
        <v/>
      </c>
      <c r="F109" s="11">
        <f>IF(OR($B$2="",$E$2="",$H$2=""),"",IF($A109&gt;$H$2,"",IF($A109=$H$2,C109,IF($B$3="Fixed principal",ROUND($B$2/$H$2,2),ROUND(PMT($E$2,$H$2,-$B$2),2)-E109))))</f>
        <v/>
      </c>
      <c r="G109" s="11">
        <f>IF(C109="","",ROUND(C109-F109,2))</f>
        <v/>
      </c>
      <c r="H109" s="12" t="n"/>
    </row>
    <row r="110">
      <c r="A110" s="9" t="n">
        <v>106</v>
      </c>
      <c r="B110" s="10">
        <f>IF(OR($H$2="",$K$2=""),"",IF($A110&gt;$H$2,"",EDATE($K$2,$A110-1)))</f>
        <v/>
      </c>
      <c r="C110" s="11">
        <f>IF($A110&gt;$H$2,"",IF(G109="","",G109))</f>
        <v/>
      </c>
      <c r="D110" s="11">
        <f>IF(OR($E110="",F110=""),"",ROUND(E110+F110,2))</f>
        <v/>
      </c>
      <c r="E110" s="11">
        <f>IF(OR($B$2="",$E$2="",$H$2=""),"",IF($A110&gt;$H$2,"",ROUND(C110*$E$2,2)))</f>
        <v/>
      </c>
      <c r="F110" s="11">
        <f>IF(OR($B$2="",$E$2="",$H$2=""),"",IF($A110&gt;$H$2,"",IF($A110=$H$2,C110,IF($B$3="Fixed principal",ROUND($B$2/$H$2,2),ROUND(PMT($E$2,$H$2,-$B$2),2)-E110))))</f>
        <v/>
      </c>
      <c r="G110" s="11">
        <f>IF(C110="","",ROUND(C110-F110,2))</f>
        <v/>
      </c>
      <c r="H110" s="12" t="n"/>
    </row>
    <row r="111">
      <c r="A111" s="9" t="n">
        <v>107</v>
      </c>
      <c r="B111" s="10">
        <f>IF(OR($H$2="",$K$2=""),"",IF($A111&gt;$H$2,"",EDATE($K$2,$A111-1)))</f>
        <v/>
      </c>
      <c r="C111" s="11">
        <f>IF($A111&gt;$H$2,"",IF(G110="","",G110))</f>
        <v/>
      </c>
      <c r="D111" s="11">
        <f>IF(OR($E111="",F111=""),"",ROUND(E111+F111,2))</f>
        <v/>
      </c>
      <c r="E111" s="11">
        <f>IF(OR($B$2="",$E$2="",$H$2=""),"",IF($A111&gt;$H$2,"",ROUND(C111*$E$2,2)))</f>
        <v/>
      </c>
      <c r="F111" s="11">
        <f>IF(OR($B$2="",$E$2="",$H$2=""),"",IF($A111&gt;$H$2,"",IF($A111=$H$2,C111,IF($B$3="Fixed principal",ROUND($B$2/$H$2,2),ROUND(PMT($E$2,$H$2,-$B$2),2)-E111))))</f>
        <v/>
      </c>
      <c r="G111" s="11">
        <f>IF(C111="","",ROUND(C111-F111,2))</f>
        <v/>
      </c>
      <c r="H111" s="12" t="n"/>
    </row>
    <row r="112">
      <c r="A112" s="9" t="n">
        <v>108</v>
      </c>
      <c r="B112" s="10">
        <f>IF(OR($H$2="",$K$2=""),"",IF($A112&gt;$H$2,"",EDATE($K$2,$A112-1)))</f>
        <v/>
      </c>
      <c r="C112" s="11">
        <f>IF($A112&gt;$H$2,"",IF(G111="","",G111))</f>
        <v/>
      </c>
      <c r="D112" s="11">
        <f>IF(OR($E112="",F112=""),"",ROUND(E112+F112,2))</f>
        <v/>
      </c>
      <c r="E112" s="11">
        <f>IF(OR($B$2="",$E$2="",$H$2=""),"",IF($A112&gt;$H$2,"",ROUND(C112*$E$2,2)))</f>
        <v/>
      </c>
      <c r="F112" s="11">
        <f>IF(OR($B$2="",$E$2="",$H$2=""),"",IF($A112&gt;$H$2,"",IF($A112=$H$2,C112,IF($B$3="Fixed principal",ROUND($B$2/$H$2,2),ROUND(PMT($E$2,$H$2,-$B$2),2)-E112))))</f>
        <v/>
      </c>
      <c r="G112" s="11">
        <f>IF(C112="","",ROUND(C112-F112,2))</f>
        <v/>
      </c>
      <c r="H112" s="12" t="n"/>
    </row>
    <row r="113">
      <c r="A113" s="9" t="n">
        <v>109</v>
      </c>
      <c r="B113" s="10">
        <f>IF(OR($H$2="",$K$2=""),"",IF($A113&gt;$H$2,"",EDATE($K$2,$A113-1)))</f>
        <v/>
      </c>
      <c r="C113" s="11">
        <f>IF($A113&gt;$H$2,"",IF(G112="","",G112))</f>
        <v/>
      </c>
      <c r="D113" s="11">
        <f>IF(OR($E113="",F113=""),"",ROUND(E113+F113,2))</f>
        <v/>
      </c>
      <c r="E113" s="11">
        <f>IF(OR($B$2="",$E$2="",$H$2=""),"",IF($A113&gt;$H$2,"",ROUND(C113*$E$2,2)))</f>
        <v/>
      </c>
      <c r="F113" s="11">
        <f>IF(OR($B$2="",$E$2="",$H$2=""),"",IF($A113&gt;$H$2,"",IF($A113=$H$2,C113,IF($B$3="Fixed principal",ROUND($B$2/$H$2,2),ROUND(PMT($E$2,$H$2,-$B$2),2)-E113))))</f>
        <v/>
      </c>
      <c r="G113" s="11">
        <f>IF(C113="","",ROUND(C113-F113,2))</f>
        <v/>
      </c>
      <c r="H113" s="12" t="n"/>
    </row>
    <row r="114">
      <c r="A114" s="9" t="n">
        <v>110</v>
      </c>
      <c r="B114" s="10">
        <f>IF(OR($H$2="",$K$2=""),"",IF($A114&gt;$H$2,"",EDATE($K$2,$A114-1)))</f>
        <v/>
      </c>
      <c r="C114" s="11">
        <f>IF($A114&gt;$H$2,"",IF(G113="","",G113))</f>
        <v/>
      </c>
      <c r="D114" s="11">
        <f>IF(OR($E114="",F114=""),"",ROUND(E114+F114,2))</f>
        <v/>
      </c>
      <c r="E114" s="11">
        <f>IF(OR($B$2="",$E$2="",$H$2=""),"",IF($A114&gt;$H$2,"",ROUND(C114*$E$2,2)))</f>
        <v/>
      </c>
      <c r="F114" s="11">
        <f>IF(OR($B$2="",$E$2="",$H$2=""),"",IF($A114&gt;$H$2,"",IF($A114=$H$2,C114,IF($B$3="Fixed principal",ROUND($B$2/$H$2,2),ROUND(PMT($E$2,$H$2,-$B$2),2)-E114))))</f>
        <v/>
      </c>
      <c r="G114" s="11">
        <f>IF(C114="","",ROUND(C114-F114,2))</f>
        <v/>
      </c>
      <c r="H114" s="12" t="n"/>
    </row>
    <row r="115">
      <c r="A115" s="9" t="n">
        <v>111</v>
      </c>
      <c r="B115" s="10">
        <f>IF(OR($H$2="",$K$2=""),"",IF($A115&gt;$H$2,"",EDATE($K$2,$A115-1)))</f>
        <v/>
      </c>
      <c r="C115" s="11">
        <f>IF($A115&gt;$H$2,"",IF(G114="","",G114))</f>
        <v/>
      </c>
      <c r="D115" s="11">
        <f>IF(OR($E115="",F115=""),"",ROUND(E115+F115,2))</f>
        <v/>
      </c>
      <c r="E115" s="11">
        <f>IF(OR($B$2="",$E$2="",$H$2=""),"",IF($A115&gt;$H$2,"",ROUND(C115*$E$2,2)))</f>
        <v/>
      </c>
      <c r="F115" s="11">
        <f>IF(OR($B$2="",$E$2="",$H$2=""),"",IF($A115&gt;$H$2,"",IF($A115=$H$2,C115,IF($B$3="Fixed principal",ROUND($B$2/$H$2,2),ROUND(PMT($E$2,$H$2,-$B$2),2)-E115))))</f>
        <v/>
      </c>
      <c r="G115" s="11">
        <f>IF(C115="","",ROUND(C115-F115,2))</f>
        <v/>
      </c>
      <c r="H115" s="12" t="n"/>
    </row>
    <row r="116">
      <c r="A116" s="9" t="n">
        <v>112</v>
      </c>
      <c r="B116" s="10">
        <f>IF(OR($H$2="",$K$2=""),"",IF($A116&gt;$H$2,"",EDATE($K$2,$A116-1)))</f>
        <v/>
      </c>
      <c r="C116" s="11">
        <f>IF($A116&gt;$H$2,"",IF(G115="","",G115))</f>
        <v/>
      </c>
      <c r="D116" s="11">
        <f>IF(OR($E116="",F116=""),"",ROUND(E116+F116,2))</f>
        <v/>
      </c>
      <c r="E116" s="11">
        <f>IF(OR($B$2="",$E$2="",$H$2=""),"",IF($A116&gt;$H$2,"",ROUND(C116*$E$2,2)))</f>
        <v/>
      </c>
      <c r="F116" s="11">
        <f>IF(OR($B$2="",$E$2="",$H$2=""),"",IF($A116&gt;$H$2,"",IF($A116=$H$2,C116,IF($B$3="Fixed principal",ROUND($B$2/$H$2,2),ROUND(PMT($E$2,$H$2,-$B$2),2)-E116))))</f>
        <v/>
      </c>
      <c r="G116" s="11">
        <f>IF(C116="","",ROUND(C116-F116,2))</f>
        <v/>
      </c>
      <c r="H116" s="12" t="n"/>
    </row>
    <row r="117">
      <c r="A117" s="9" t="n">
        <v>113</v>
      </c>
      <c r="B117" s="10">
        <f>IF(OR($H$2="",$K$2=""),"",IF($A117&gt;$H$2,"",EDATE($K$2,$A117-1)))</f>
        <v/>
      </c>
      <c r="C117" s="11">
        <f>IF($A117&gt;$H$2,"",IF(G116="","",G116))</f>
        <v/>
      </c>
      <c r="D117" s="11">
        <f>IF(OR($E117="",F117=""),"",ROUND(E117+F117,2))</f>
        <v/>
      </c>
      <c r="E117" s="11">
        <f>IF(OR($B$2="",$E$2="",$H$2=""),"",IF($A117&gt;$H$2,"",ROUND(C117*$E$2,2)))</f>
        <v/>
      </c>
      <c r="F117" s="11">
        <f>IF(OR($B$2="",$E$2="",$H$2=""),"",IF($A117&gt;$H$2,"",IF($A117=$H$2,C117,IF($B$3="Fixed principal",ROUND($B$2/$H$2,2),ROUND(PMT($E$2,$H$2,-$B$2),2)-E117))))</f>
        <v/>
      </c>
      <c r="G117" s="11">
        <f>IF(C117="","",ROUND(C117-F117,2))</f>
        <v/>
      </c>
      <c r="H117" s="12" t="n"/>
    </row>
    <row r="118">
      <c r="A118" s="9" t="n">
        <v>114</v>
      </c>
      <c r="B118" s="10">
        <f>IF(OR($H$2="",$K$2=""),"",IF($A118&gt;$H$2,"",EDATE($K$2,$A118-1)))</f>
        <v/>
      </c>
      <c r="C118" s="11">
        <f>IF($A118&gt;$H$2,"",IF(G117="","",G117))</f>
        <v/>
      </c>
      <c r="D118" s="11">
        <f>IF(OR($E118="",F118=""),"",ROUND(E118+F118,2))</f>
        <v/>
      </c>
      <c r="E118" s="11">
        <f>IF(OR($B$2="",$E$2="",$H$2=""),"",IF($A118&gt;$H$2,"",ROUND(C118*$E$2,2)))</f>
        <v/>
      </c>
      <c r="F118" s="11">
        <f>IF(OR($B$2="",$E$2="",$H$2=""),"",IF($A118&gt;$H$2,"",IF($A118=$H$2,C118,IF($B$3="Fixed principal",ROUND($B$2/$H$2,2),ROUND(PMT($E$2,$H$2,-$B$2),2)-E118))))</f>
        <v/>
      </c>
      <c r="G118" s="11">
        <f>IF(C118="","",ROUND(C118-F118,2))</f>
        <v/>
      </c>
      <c r="H118" s="12" t="n"/>
    </row>
    <row r="119">
      <c r="A119" s="9" t="n">
        <v>115</v>
      </c>
      <c r="B119" s="10">
        <f>IF(OR($H$2="",$K$2=""),"",IF($A119&gt;$H$2,"",EDATE($K$2,$A119-1)))</f>
        <v/>
      </c>
      <c r="C119" s="11">
        <f>IF($A119&gt;$H$2,"",IF(G118="","",G118))</f>
        <v/>
      </c>
      <c r="D119" s="11">
        <f>IF(OR($E119="",F119=""),"",ROUND(E119+F119,2))</f>
        <v/>
      </c>
      <c r="E119" s="11">
        <f>IF(OR($B$2="",$E$2="",$H$2=""),"",IF($A119&gt;$H$2,"",ROUND(C119*$E$2,2)))</f>
        <v/>
      </c>
      <c r="F119" s="11">
        <f>IF(OR($B$2="",$E$2="",$H$2=""),"",IF($A119&gt;$H$2,"",IF($A119=$H$2,C119,IF($B$3="Fixed principal",ROUND($B$2/$H$2,2),ROUND(PMT($E$2,$H$2,-$B$2),2)-E119))))</f>
        <v/>
      </c>
      <c r="G119" s="11">
        <f>IF(C119="","",ROUND(C119-F119,2))</f>
        <v/>
      </c>
      <c r="H119" s="12" t="n"/>
    </row>
    <row r="120">
      <c r="A120" s="9" t="n">
        <v>116</v>
      </c>
      <c r="B120" s="10">
        <f>IF(OR($H$2="",$K$2=""),"",IF($A120&gt;$H$2,"",EDATE($K$2,$A120-1)))</f>
        <v/>
      </c>
      <c r="C120" s="11">
        <f>IF($A120&gt;$H$2,"",IF(G119="","",G119))</f>
        <v/>
      </c>
      <c r="D120" s="11">
        <f>IF(OR($E120="",F120=""),"",ROUND(E120+F120,2))</f>
        <v/>
      </c>
      <c r="E120" s="11">
        <f>IF(OR($B$2="",$E$2="",$H$2=""),"",IF($A120&gt;$H$2,"",ROUND(C120*$E$2,2)))</f>
        <v/>
      </c>
      <c r="F120" s="11">
        <f>IF(OR($B$2="",$E$2="",$H$2=""),"",IF($A120&gt;$H$2,"",IF($A120=$H$2,C120,IF($B$3="Fixed principal",ROUND($B$2/$H$2,2),ROUND(PMT($E$2,$H$2,-$B$2),2)-E120))))</f>
        <v/>
      </c>
      <c r="G120" s="11">
        <f>IF(C120="","",ROUND(C120-F120,2))</f>
        <v/>
      </c>
      <c r="H120" s="12" t="n"/>
    </row>
    <row r="121">
      <c r="A121" s="9" t="n">
        <v>117</v>
      </c>
      <c r="B121" s="10">
        <f>IF(OR($H$2="",$K$2=""),"",IF($A121&gt;$H$2,"",EDATE($K$2,$A121-1)))</f>
        <v/>
      </c>
      <c r="C121" s="11">
        <f>IF($A121&gt;$H$2,"",IF(G120="","",G120))</f>
        <v/>
      </c>
      <c r="D121" s="11">
        <f>IF(OR($E121="",F121=""),"",ROUND(E121+F121,2))</f>
        <v/>
      </c>
      <c r="E121" s="11">
        <f>IF(OR($B$2="",$E$2="",$H$2=""),"",IF($A121&gt;$H$2,"",ROUND(C121*$E$2,2)))</f>
        <v/>
      </c>
      <c r="F121" s="11">
        <f>IF(OR($B$2="",$E$2="",$H$2=""),"",IF($A121&gt;$H$2,"",IF($A121=$H$2,C121,IF($B$3="Fixed principal",ROUND($B$2/$H$2,2),ROUND(PMT($E$2,$H$2,-$B$2),2)-E121))))</f>
        <v/>
      </c>
      <c r="G121" s="11">
        <f>IF(C121="","",ROUND(C121-F121,2))</f>
        <v/>
      </c>
      <c r="H121" s="12" t="n"/>
    </row>
    <row r="122">
      <c r="A122" s="9" t="n">
        <v>118</v>
      </c>
      <c r="B122" s="10">
        <f>IF(OR($H$2="",$K$2=""),"",IF($A122&gt;$H$2,"",EDATE($K$2,$A122-1)))</f>
        <v/>
      </c>
      <c r="C122" s="11">
        <f>IF($A122&gt;$H$2,"",IF(G121="","",G121))</f>
        <v/>
      </c>
      <c r="D122" s="11">
        <f>IF(OR($E122="",F122=""),"",ROUND(E122+F122,2))</f>
        <v/>
      </c>
      <c r="E122" s="11">
        <f>IF(OR($B$2="",$E$2="",$H$2=""),"",IF($A122&gt;$H$2,"",ROUND(C122*$E$2,2)))</f>
        <v/>
      </c>
      <c r="F122" s="11">
        <f>IF(OR($B$2="",$E$2="",$H$2=""),"",IF($A122&gt;$H$2,"",IF($A122=$H$2,C122,IF($B$3="Fixed principal",ROUND($B$2/$H$2,2),ROUND(PMT($E$2,$H$2,-$B$2),2)-E122))))</f>
        <v/>
      </c>
      <c r="G122" s="11">
        <f>IF(C122="","",ROUND(C122-F122,2))</f>
        <v/>
      </c>
      <c r="H122" s="12" t="n"/>
    </row>
    <row r="123">
      <c r="A123" s="9" t="n">
        <v>119</v>
      </c>
      <c r="B123" s="10">
        <f>IF(OR($H$2="",$K$2=""),"",IF($A123&gt;$H$2,"",EDATE($K$2,$A123-1)))</f>
        <v/>
      </c>
      <c r="C123" s="11">
        <f>IF($A123&gt;$H$2,"",IF(G122="","",G122))</f>
        <v/>
      </c>
      <c r="D123" s="11">
        <f>IF(OR($E123="",F123=""),"",ROUND(E123+F123,2))</f>
        <v/>
      </c>
      <c r="E123" s="11">
        <f>IF(OR($B$2="",$E$2="",$H$2=""),"",IF($A123&gt;$H$2,"",ROUND(C123*$E$2,2)))</f>
        <v/>
      </c>
      <c r="F123" s="11">
        <f>IF(OR($B$2="",$E$2="",$H$2=""),"",IF($A123&gt;$H$2,"",IF($A123=$H$2,C123,IF($B$3="Fixed principal",ROUND($B$2/$H$2,2),ROUND(PMT($E$2,$H$2,-$B$2),2)-E123))))</f>
        <v/>
      </c>
      <c r="G123" s="11">
        <f>IF(C123="","",ROUND(C123-F123,2))</f>
        <v/>
      </c>
      <c r="H123" s="12" t="n"/>
    </row>
    <row r="124">
      <c r="A124" s="9" t="n">
        <v>120</v>
      </c>
      <c r="B124" s="10">
        <f>IF(OR($H$2="",$K$2=""),"",IF($A124&gt;$H$2,"",EDATE($K$2,$A124-1)))</f>
        <v/>
      </c>
      <c r="C124" s="11">
        <f>IF($A124&gt;$H$2,"",IF(G123="","",G123))</f>
        <v/>
      </c>
      <c r="D124" s="11">
        <f>IF(OR($E124="",F124=""),"",ROUND(E124+F124,2))</f>
        <v/>
      </c>
      <c r="E124" s="11">
        <f>IF(OR($B$2="",$E$2="",$H$2=""),"",IF($A124&gt;$H$2,"",ROUND(C124*$E$2,2)))</f>
        <v/>
      </c>
      <c r="F124" s="11">
        <f>IF(OR($B$2="",$E$2="",$H$2=""),"",IF($A124&gt;$H$2,"",IF($A124=$H$2,C124,IF($B$3="Fixed principal",ROUND($B$2/$H$2,2),ROUND(PMT($E$2,$H$2,-$B$2),2)-E124))))</f>
        <v/>
      </c>
      <c r="G124" s="11">
        <f>IF(C124="","",ROUND(C124-F124,2))</f>
        <v/>
      </c>
      <c r="H124" s="12" t="n"/>
    </row>
    <row r="125"/>
    <row r="126" ht="20" customHeight="1">
      <c r="A126" s="13" t="inlineStr">
        <is>
          <t>TOTALS</t>
        </is>
      </c>
      <c r="B126" s="14" t="n"/>
      <c r="C126" s="14" t="n"/>
      <c r="D126" s="15">
        <f>SUM(D5:D124)</f>
        <v/>
      </c>
      <c r="E126" s="15">
        <f>SUM(E5:E124)</f>
        <v/>
      </c>
      <c r="F126" s="15">
        <f>SUM(F5:F124)</f>
        <v/>
      </c>
      <c r="G126" s="14" t="n"/>
      <c r="H126" s="14" t="n"/>
    </row>
    <row r="127"/>
    <row r="128" ht="22" customHeight="1">
      <c r="A128" s="16" t="inlineStr">
        <is>
          <t>Period summary</t>
        </is>
      </c>
      <c r="B128" s="17" t="n"/>
      <c r="C128" s="17" t="n"/>
      <c r="D128" s="17" t="n"/>
      <c r="E128" s="17" t="n"/>
      <c r="F128" s="17" t="n"/>
      <c r="G128" s="17" t="n"/>
      <c r="H128" s="17" t="n"/>
    </row>
    <row r="129">
      <c r="A129" s="18" t="inlineStr">
        <is>
          <t>Loan amount</t>
        </is>
      </c>
      <c r="B129" s="27" t="n"/>
      <c r="C129" s="20">
        <f>$B$2</f>
        <v/>
      </c>
    </row>
    <row r="130">
      <c r="A130" s="18" t="inlineStr">
        <is>
          <t>Number of instalments</t>
        </is>
      </c>
      <c r="B130" s="27" t="n"/>
      <c r="C130" s="21">
        <f>$H$2</f>
        <v/>
      </c>
    </row>
    <row r="131">
      <c r="A131" s="18" t="inlineStr">
        <is>
          <t>Total interest</t>
        </is>
      </c>
      <c r="B131" s="27" t="n"/>
      <c r="C131" s="20">
        <f>E126</f>
        <v/>
      </c>
    </row>
    <row r="132">
      <c r="A132" s="18" t="inlineStr">
        <is>
          <t>Total principal repaid</t>
        </is>
      </c>
      <c r="B132" s="27" t="n"/>
      <c r="C132" s="22">
        <f>F126</f>
        <v/>
      </c>
    </row>
    <row r="133">
      <c r="A133" s="18" t="inlineStr">
        <is>
          <t>Closing balance of the last instalment</t>
        </is>
      </c>
      <c r="B133" s="27" t="n"/>
      <c r="C133" s="20">
        <f>IF($H$2="","",INDEX($G$5:$G$124,$H$2))</f>
        <v/>
      </c>
    </row>
    <row r="134">
      <c r="A134" s="18" t="inlineStr">
        <is>
          <t>Check</t>
        </is>
      </c>
      <c r="B134" s="27" t="n"/>
      <c r="C134" s="23">
        <f>IF($H$2="","",IF(ROUND(INDEX($G$5:$G$124,$H$2),2)=0,"Balanced","Check: does not balance"))</f>
        <v/>
      </c>
    </row>
  </sheetData>
  <mergeCells count="12">
    <mergeCell ref="A130:B130"/>
    <mergeCell ref="B3:D3"/>
    <mergeCell ref="B2:C2"/>
    <mergeCell ref="H2:I2"/>
    <mergeCell ref="A134:B134"/>
    <mergeCell ref="E2:F2"/>
    <mergeCell ref="K2:L2"/>
    <mergeCell ref="A129:B129"/>
    <mergeCell ref="A133:B133"/>
    <mergeCell ref="A132:B132"/>
    <mergeCell ref="A1:H1"/>
    <mergeCell ref="A131:B131"/>
  </mergeCells>
  <dataValidations count="1">
    <dataValidation sqref="B3" showDropDown="0" showInputMessage="0" showErrorMessage="0" allowBlank="1" error="Method: Fixed instalment / Fixed principal" type="list">
      <formula1>"Fixed instalment,Fixed principal"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Instructions</t>
        </is>
      </c>
    </row>
    <row r="2"/>
    <row r="3">
      <c r="A3" s="25" t="inlineStr">
        <is>
          <t>What this table is</t>
        </is>
      </c>
    </row>
    <row r="4">
      <c r="A4" s="26" t="inlineStr">
        <is>
          <t>It is the payment schedule of a loan instalment by instalment: how much is paid, how</t>
        </is>
      </c>
    </row>
    <row r="5">
      <c r="A5" s="26" t="inlineStr">
        <is>
          <t>much of that is interest, how much repays the principal and how much is still owed</t>
        </is>
      </c>
    </row>
    <row r="6">
      <c r="A6" s="26" t="inlineStr">
        <is>
          <t>after each payment.</t>
        </is>
      </c>
    </row>
    <row r="7">
      <c r="A7" s="26" t="inlineStr">
        <is>
          <t>With the amount, the period rate and the number of instalments, the sheet builds the</t>
        </is>
      </c>
    </row>
    <row r="8">
      <c r="A8" s="26" t="inlineStr">
        <is>
          <t>instalments itself, right up to the last one, which is the one that closes the loan.</t>
        </is>
      </c>
    </row>
    <row r="9"/>
    <row r="10">
      <c r="A10" s="25" t="inlineStr">
        <is>
          <t>Step by step</t>
        </is>
      </c>
    </row>
    <row r="11">
      <c r="A11" s="26" t="inlineStr">
        <is>
          <t>1. Fill in the company, the period and the currency you work in.</t>
        </is>
      </c>
    </row>
    <row r="12">
      <c r="A12" s="26" t="inlineStr">
        <is>
          <t>2. Type the loan amount and the number of instalments.</t>
        </is>
      </c>
    </row>
    <row r="13">
      <c r="A13" s="26" t="inlineStr">
        <is>
          <t>3. Type the date of the first instalment.</t>
        </is>
      </c>
    </row>
    <row r="14">
      <c r="A14" s="26" t="inlineStr">
        <is>
          <t>4. Write the period rate in its cell: the sheet does not preload any rate.</t>
        </is>
      </c>
    </row>
    <row r="15">
      <c r="A15" s="26" t="inlineStr">
        <is>
          <t>5. Pick the method from the list: fixed instalment or fixed principal.</t>
        </is>
      </c>
    </row>
    <row r="16">
      <c r="A16" s="26" t="inlineStr">
        <is>
          <t>6. Read the summary and the check line before using the table.</t>
        </is>
      </c>
    </row>
    <row r="17">
      <c r="A17" s="26" t="inlineStr">
        <is>
          <t>7. Keep one sheet per loan and, if the terms change, keep the new version without</t>
        </is>
      </c>
    </row>
    <row r="18">
      <c r="A18" s="26" t="inlineStr">
        <is>
          <t xml:space="preserve">   deleting the old one.</t>
        </is>
      </c>
    </row>
    <row r="19"/>
    <row r="20">
      <c r="A20" s="25" t="inlineStr">
        <is>
          <t>Column map</t>
        </is>
      </c>
    </row>
    <row r="21">
      <c r="A21" s="26" t="inlineStr">
        <is>
          <t>Instalment: the number of each payment, from the first to the last.</t>
        </is>
      </c>
    </row>
    <row r="22">
      <c r="A22" s="26" t="inlineStr">
        <is>
          <t>Date: one month after the previous one, counted from the first instalment date.</t>
        </is>
      </c>
    </row>
    <row r="23">
      <c r="A23" s="26" t="inlineStr">
        <is>
          <t>Principal balance (grey): what is owed at the start of the instalment.</t>
        </is>
      </c>
    </row>
    <row r="24">
      <c r="A24" s="26" t="inlineStr">
        <is>
          <t>Instalment amount (grey): the interest plus the principal repayment.</t>
        </is>
      </c>
    </row>
    <row r="25">
      <c r="A25" s="26" t="inlineStr">
        <is>
          <t>Interest (grey): the principal balance multiplied by the period rate.</t>
        </is>
      </c>
    </row>
    <row r="26">
      <c r="A26" s="26" t="inlineStr">
        <is>
          <t>Principal (grey): the part of the instalment that reduces the debt.</t>
        </is>
      </c>
    </row>
    <row r="27">
      <c r="A27" s="26" t="inlineStr">
        <is>
          <t>Closing balance (grey): the principal balance minus the principal repayment.</t>
        </is>
      </c>
    </row>
    <row r="28">
      <c r="A28" s="26" t="inlineStr">
        <is>
          <t>Observations: anything you want on record about that instalment.</t>
        </is>
      </c>
    </row>
    <row r="29"/>
    <row r="30">
      <c r="A30" s="25" t="inlineStr">
        <is>
          <t>Fixed instalment and fixed principal</t>
        </is>
      </c>
    </row>
    <row r="31">
      <c r="A31" s="26" t="inlineStr">
        <is>
          <t>With a fixed instalment, the amount paid stays level and what changes is the mix: at</t>
        </is>
      </c>
    </row>
    <row r="32">
      <c r="A32" s="26" t="inlineStr">
        <is>
          <t>the start almost all of it is interest and towards the end almost all of it repays</t>
        </is>
      </c>
    </row>
    <row r="33">
      <c r="A33" s="26" t="inlineStr">
        <is>
          <t>the principal.</t>
        </is>
      </c>
    </row>
    <row r="34">
      <c r="A34" s="26" t="inlineStr">
        <is>
          <t>With a fixed principal, every instalment repays the same part of the principal and</t>
        </is>
      </c>
    </row>
    <row r="35">
      <c r="A35" s="26" t="inlineStr">
        <is>
          <t>the interest falls with the balance, so the amount paid goes down.</t>
        </is>
      </c>
    </row>
    <row r="36">
      <c r="A36" s="26" t="inlineStr">
        <is>
          <t>The method is picked in the list above the table and changing it recalculates</t>
        </is>
      </c>
    </row>
    <row r="37">
      <c r="A37" s="26" t="inlineStr">
        <is>
          <t>everything.</t>
        </is>
      </c>
    </row>
    <row r="38">
      <c r="A38" s="26" t="inlineStr">
        <is>
          <t>The unused instalments stay blank: if the loan runs for twelve instalments, the table</t>
        </is>
      </c>
    </row>
    <row r="39">
      <c r="A39" s="26" t="inlineStr">
        <is>
          <t>does not show twelve more.</t>
        </is>
      </c>
    </row>
    <row r="40"/>
    <row r="41">
      <c r="A41" s="25" t="inlineStr">
        <is>
          <t>You type the rate</t>
        </is>
      </c>
    </row>
    <row r="42">
      <c r="A42" s="26" t="inlineStr">
        <is>
          <t>The rate cell is left empty on purpose: the sheet preloads no rate.</t>
        </is>
      </c>
    </row>
    <row r="43">
      <c r="A43" s="26" t="inlineStr">
        <is>
          <t>While the amount, the rate or the number of instalments is missing, the whole table</t>
        </is>
      </c>
    </row>
    <row r="44">
      <c r="A44" s="26" t="inlineStr">
        <is>
          <t>stays blank; as soon as those three figures are written, the calculations appear on</t>
        </is>
      </c>
    </row>
    <row r="45">
      <c r="A45" s="26" t="inlineStr">
        <is>
          <t>their own.</t>
        </is>
      </c>
    </row>
    <row r="46">
      <c r="A46" s="26" t="inlineStr">
        <is>
          <t>The rate you type is the rate of the payment period, the one that belongs to each</t>
        </is>
      </c>
    </row>
    <row r="47">
      <c r="A47" s="26" t="inlineStr">
        <is>
          <t>instalment.</t>
        </is>
      </c>
    </row>
    <row r="48">
      <c r="A48" s="26" t="inlineStr">
        <is>
          <t>The sheet converts no rates and moves none from one period to another: you settle</t>
        </is>
      </c>
    </row>
    <row r="49">
      <c r="A49" s="26" t="inlineStr">
        <is>
          <t>that before typing it.</t>
        </is>
      </c>
    </row>
    <row r="50"/>
    <row r="51">
      <c r="A51" s="25" t="inlineStr">
        <is>
          <t>The last instalment closes the loan</t>
        </is>
      </c>
    </row>
    <row r="52">
      <c r="A52" s="26" t="inlineStr">
        <is>
          <t>The earlier instalments are worked out with the fixed amount and are left with</t>
        </is>
      </c>
    </row>
    <row r="53">
      <c r="A53" s="26" t="inlineStr">
        <is>
          <t>rounded cents, so a small difference is left at the end.</t>
        </is>
      </c>
    </row>
    <row r="54">
      <c r="A54" s="26" t="inlineStr">
        <is>
          <t>The last instalment repays the whole outstanding balance, and that is why the loan</t>
        </is>
      </c>
    </row>
    <row r="55">
      <c r="A55" s="26" t="inlineStr">
        <is>
          <t>closes at exactly zero.</t>
        </is>
      </c>
    </row>
    <row r="56">
      <c r="A56" s="26" t="inlineStr">
        <is>
          <t>The check line of the summary compares the closing balance of the last instalment</t>
        </is>
      </c>
    </row>
    <row r="57">
      <c r="A57" s="26" t="inlineStr">
        <is>
          <t>against zero and warns if it does not close: when it warns, review the number of</t>
        </is>
      </c>
    </row>
    <row r="58">
      <c r="A58" s="26" t="inlineStr">
        <is>
          <t>instalments and the rate.</t>
        </is>
      </c>
    </row>
    <row r="59"/>
    <row r="60">
      <c r="A60" s="25" t="inlineStr">
        <is>
          <t>Free template by Kardex Tauro - kardex-tauro.muisca.co</t>
        </is>
      </c>
    </row>
    <row r="61">
      <c r="A61" s="26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2026-09-25T15:02:16Z</dcterms:created>
  <dcterms:modified xmlns:dcterms="http://purl.org/dc/terms/" xmlns:xsi="http://www.w3.org/2001/XMLSchema-instance" xsi:type="dcterms:W3CDTF">2026-09-25T15:28:36Z</dcterms:modified>
</cp:coreProperties>
</file>