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flow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'Cash flow'!$A$1:$J$225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25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20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0" customWidth="1" min="10" max="10"/>
  </cols>
  <sheetData>
    <row r="1" ht="30" customHeight="1">
      <c r="A1" s="1" t="inlineStr">
        <is>
          <t>Cash flow: money in and out of the month</t>
        </is>
      </c>
    </row>
    <row r="2">
      <c r="A2" s="2" t="inlineStr">
        <is>
          <t>Company</t>
        </is>
      </c>
      <c r="B2" s="3" t="inlineStr"/>
      <c r="C2" s="24" t="n"/>
      <c r="D2" s="2" t="inlineStr">
        <is>
          <t>Period</t>
        </is>
      </c>
      <c r="E2" s="3" t="inlineStr"/>
      <c r="F2" s="24" t="n"/>
      <c r="G2" s="2" t="inlineStr">
        <is>
          <t>Opening balance</t>
        </is>
      </c>
      <c r="H2" s="4" t="inlineStr"/>
      <c r="I2" s="24" t="n"/>
    </row>
    <row r="3"/>
    <row r="4" ht="26" customHeight="1">
      <c r="A4" s="5" t="inlineStr">
        <is>
          <t>Date</t>
        </is>
      </c>
      <c r="B4" s="5" t="inlineStr">
        <is>
          <t>Description</t>
        </is>
      </c>
      <c r="C4" s="5" t="inlineStr">
        <is>
          <t>Type</t>
        </is>
      </c>
      <c r="D4" s="5" t="inlineStr">
        <is>
          <t>Category</t>
        </is>
      </c>
      <c r="E4" s="5" t="inlineStr">
        <is>
          <t>Amount</t>
        </is>
      </c>
      <c r="F4" s="5" t="inlineStr">
        <is>
          <t>Document</t>
        </is>
      </c>
      <c r="G4" s="5" t="inlineStr">
        <is>
          <t>Cash in</t>
        </is>
      </c>
      <c r="H4" s="5" t="inlineStr">
        <is>
          <t>Cash out</t>
        </is>
      </c>
      <c r="I4" s="5" t="inlineStr">
        <is>
          <t>Balance</t>
        </is>
      </c>
      <c r="J4" s="5" t="inlineStr">
        <is>
          <t>Notes</t>
        </is>
      </c>
    </row>
    <row r="5">
      <c r="A5" s="6" t="n"/>
      <c r="B5" s="7" t="n"/>
      <c r="C5" s="7" t="n"/>
      <c r="D5" s="7" t="n"/>
      <c r="E5" s="8" t="n"/>
      <c r="F5" s="7" t="n"/>
      <c r="G5" s="9">
        <f>IF($C5="","",IF($C5="Cash in",$E5,""))</f>
        <v/>
      </c>
      <c r="H5" s="9">
        <f>IF($C5="","",IF($C5="Cash out",$E5,""))</f>
        <v/>
      </c>
      <c r="I5" s="9">
        <f>IF(AND($C5="",$E5=""),"",$H$2+$G5-$H5)</f>
        <v/>
      </c>
      <c r="J5" s="7" t="n"/>
    </row>
    <row r="6">
      <c r="A6" s="6" t="n"/>
      <c r="B6" s="7" t="n"/>
      <c r="C6" s="7" t="n"/>
      <c r="D6" s="7" t="n"/>
      <c r="E6" s="8" t="n"/>
      <c r="F6" s="7" t="n"/>
      <c r="G6" s="9">
        <f>IF($C6="","",IF($C6="Cash in",$E6,""))</f>
        <v/>
      </c>
      <c r="H6" s="9">
        <f>IF($C6="","",IF($C6="Cash out",$E6,""))</f>
        <v/>
      </c>
      <c r="I6" s="9">
        <f>IF(AND($C6="",$E6=""),"",I5+$G6-$H6)</f>
        <v/>
      </c>
      <c r="J6" s="7" t="n"/>
    </row>
    <row r="7">
      <c r="A7" s="6" t="n"/>
      <c r="B7" s="7" t="n"/>
      <c r="C7" s="7" t="n"/>
      <c r="D7" s="7" t="n"/>
      <c r="E7" s="8" t="n"/>
      <c r="F7" s="7" t="n"/>
      <c r="G7" s="9">
        <f>IF($C7="","",IF($C7="Cash in",$E7,""))</f>
        <v/>
      </c>
      <c r="H7" s="9">
        <f>IF($C7="","",IF($C7="Cash out",$E7,""))</f>
        <v/>
      </c>
      <c r="I7" s="9">
        <f>IF(AND($C7="",$E7=""),"",I6+$G7-$H7)</f>
        <v/>
      </c>
      <c r="J7" s="7" t="n"/>
    </row>
    <row r="8">
      <c r="A8" s="6" t="n"/>
      <c r="B8" s="7" t="n"/>
      <c r="C8" s="7" t="n"/>
      <c r="D8" s="7" t="n"/>
      <c r="E8" s="8" t="n"/>
      <c r="F8" s="7" t="n"/>
      <c r="G8" s="9">
        <f>IF($C8="","",IF($C8="Cash in",$E8,""))</f>
        <v/>
      </c>
      <c r="H8" s="9">
        <f>IF($C8="","",IF($C8="Cash out",$E8,""))</f>
        <v/>
      </c>
      <c r="I8" s="9">
        <f>IF(AND($C8="",$E8=""),"",I7+$G8-$H8)</f>
        <v/>
      </c>
      <c r="J8" s="7" t="n"/>
    </row>
    <row r="9">
      <c r="A9" s="6" t="n"/>
      <c r="B9" s="7" t="n"/>
      <c r="C9" s="7" t="n"/>
      <c r="D9" s="7" t="n"/>
      <c r="E9" s="8" t="n"/>
      <c r="F9" s="7" t="n"/>
      <c r="G9" s="9">
        <f>IF($C9="","",IF($C9="Cash in",$E9,""))</f>
        <v/>
      </c>
      <c r="H9" s="9">
        <f>IF($C9="","",IF($C9="Cash out",$E9,""))</f>
        <v/>
      </c>
      <c r="I9" s="9">
        <f>IF(AND($C9="",$E9=""),"",I8+$G9-$H9)</f>
        <v/>
      </c>
      <c r="J9" s="7" t="n"/>
    </row>
    <row r="10">
      <c r="A10" s="6" t="n"/>
      <c r="B10" s="7" t="n"/>
      <c r="C10" s="7" t="n"/>
      <c r="D10" s="7" t="n"/>
      <c r="E10" s="8" t="n"/>
      <c r="F10" s="7" t="n"/>
      <c r="G10" s="9">
        <f>IF($C10="","",IF($C10="Cash in",$E10,""))</f>
        <v/>
      </c>
      <c r="H10" s="9">
        <f>IF($C10="","",IF($C10="Cash out",$E10,""))</f>
        <v/>
      </c>
      <c r="I10" s="9">
        <f>IF(AND($C10="",$E10=""),"",I9+$G10-$H10)</f>
        <v/>
      </c>
      <c r="J10" s="7" t="n"/>
    </row>
    <row r="11">
      <c r="A11" s="6" t="n"/>
      <c r="B11" s="7" t="n"/>
      <c r="C11" s="7" t="n"/>
      <c r="D11" s="7" t="n"/>
      <c r="E11" s="8" t="n"/>
      <c r="F11" s="7" t="n"/>
      <c r="G11" s="9">
        <f>IF($C11="","",IF($C11="Cash in",$E11,""))</f>
        <v/>
      </c>
      <c r="H11" s="9">
        <f>IF($C11="","",IF($C11="Cash out",$E11,""))</f>
        <v/>
      </c>
      <c r="I11" s="9">
        <f>IF(AND($C11="",$E11=""),"",I10+$G11-$H11)</f>
        <v/>
      </c>
      <c r="J11" s="7" t="n"/>
    </row>
    <row r="12">
      <c r="A12" s="6" t="n"/>
      <c r="B12" s="7" t="n"/>
      <c r="C12" s="7" t="n"/>
      <c r="D12" s="7" t="n"/>
      <c r="E12" s="8" t="n"/>
      <c r="F12" s="7" t="n"/>
      <c r="G12" s="9">
        <f>IF($C12="","",IF($C12="Cash in",$E12,""))</f>
        <v/>
      </c>
      <c r="H12" s="9">
        <f>IF($C12="","",IF($C12="Cash out",$E12,""))</f>
        <v/>
      </c>
      <c r="I12" s="9">
        <f>IF(AND($C12="",$E12=""),"",I11+$G12-$H12)</f>
        <v/>
      </c>
      <c r="J12" s="7" t="n"/>
    </row>
    <row r="13">
      <c r="A13" s="6" t="n"/>
      <c r="B13" s="7" t="n"/>
      <c r="C13" s="7" t="n"/>
      <c r="D13" s="7" t="n"/>
      <c r="E13" s="8" t="n"/>
      <c r="F13" s="7" t="n"/>
      <c r="G13" s="9">
        <f>IF($C13="","",IF($C13="Cash in",$E13,""))</f>
        <v/>
      </c>
      <c r="H13" s="9">
        <f>IF($C13="","",IF($C13="Cash out",$E13,""))</f>
        <v/>
      </c>
      <c r="I13" s="9">
        <f>IF(AND($C13="",$E13=""),"",I12+$G13-$H13)</f>
        <v/>
      </c>
      <c r="J13" s="7" t="n"/>
    </row>
    <row r="14">
      <c r="A14" s="6" t="n"/>
      <c r="B14" s="7" t="n"/>
      <c r="C14" s="7" t="n"/>
      <c r="D14" s="7" t="n"/>
      <c r="E14" s="8" t="n"/>
      <c r="F14" s="7" t="n"/>
      <c r="G14" s="9">
        <f>IF($C14="","",IF($C14="Cash in",$E14,""))</f>
        <v/>
      </c>
      <c r="H14" s="9">
        <f>IF($C14="","",IF($C14="Cash out",$E14,""))</f>
        <v/>
      </c>
      <c r="I14" s="9">
        <f>IF(AND($C14="",$E14=""),"",I13+$G14-$H14)</f>
        <v/>
      </c>
      <c r="J14" s="7" t="n"/>
    </row>
    <row r="15">
      <c r="A15" s="6" t="n"/>
      <c r="B15" s="7" t="n"/>
      <c r="C15" s="7" t="n"/>
      <c r="D15" s="7" t="n"/>
      <c r="E15" s="8" t="n"/>
      <c r="F15" s="7" t="n"/>
      <c r="G15" s="9">
        <f>IF($C15="","",IF($C15="Cash in",$E15,""))</f>
        <v/>
      </c>
      <c r="H15" s="9">
        <f>IF($C15="","",IF($C15="Cash out",$E15,""))</f>
        <v/>
      </c>
      <c r="I15" s="9">
        <f>IF(AND($C15="",$E15=""),"",I14+$G15-$H15)</f>
        <v/>
      </c>
      <c r="J15" s="7" t="n"/>
    </row>
    <row r="16">
      <c r="A16" s="6" t="n"/>
      <c r="B16" s="7" t="n"/>
      <c r="C16" s="7" t="n"/>
      <c r="D16" s="7" t="n"/>
      <c r="E16" s="8" t="n"/>
      <c r="F16" s="7" t="n"/>
      <c r="G16" s="9">
        <f>IF($C16="","",IF($C16="Cash in",$E16,""))</f>
        <v/>
      </c>
      <c r="H16" s="9">
        <f>IF($C16="","",IF($C16="Cash out",$E16,""))</f>
        <v/>
      </c>
      <c r="I16" s="9">
        <f>IF(AND($C16="",$E16=""),"",I15+$G16-$H16)</f>
        <v/>
      </c>
      <c r="J16" s="7" t="n"/>
    </row>
    <row r="17">
      <c r="A17" s="6" t="n"/>
      <c r="B17" s="7" t="n"/>
      <c r="C17" s="7" t="n"/>
      <c r="D17" s="7" t="n"/>
      <c r="E17" s="8" t="n"/>
      <c r="F17" s="7" t="n"/>
      <c r="G17" s="9">
        <f>IF($C17="","",IF($C17="Cash in",$E17,""))</f>
        <v/>
      </c>
      <c r="H17" s="9">
        <f>IF($C17="","",IF($C17="Cash out",$E17,""))</f>
        <v/>
      </c>
      <c r="I17" s="9">
        <f>IF(AND($C17="",$E17=""),"",I16+$G17-$H17)</f>
        <v/>
      </c>
      <c r="J17" s="7" t="n"/>
    </row>
    <row r="18">
      <c r="A18" s="6" t="n"/>
      <c r="B18" s="7" t="n"/>
      <c r="C18" s="7" t="n"/>
      <c r="D18" s="7" t="n"/>
      <c r="E18" s="8" t="n"/>
      <c r="F18" s="7" t="n"/>
      <c r="G18" s="9">
        <f>IF($C18="","",IF($C18="Cash in",$E18,""))</f>
        <v/>
      </c>
      <c r="H18" s="9">
        <f>IF($C18="","",IF($C18="Cash out",$E18,""))</f>
        <v/>
      </c>
      <c r="I18" s="9">
        <f>IF(AND($C18="",$E18=""),"",I17+$G18-$H18)</f>
        <v/>
      </c>
      <c r="J18" s="7" t="n"/>
    </row>
    <row r="19">
      <c r="A19" s="6" t="n"/>
      <c r="B19" s="7" t="n"/>
      <c r="C19" s="7" t="n"/>
      <c r="D19" s="7" t="n"/>
      <c r="E19" s="8" t="n"/>
      <c r="F19" s="7" t="n"/>
      <c r="G19" s="9">
        <f>IF($C19="","",IF($C19="Cash in",$E19,""))</f>
        <v/>
      </c>
      <c r="H19" s="9">
        <f>IF($C19="","",IF($C19="Cash out",$E19,""))</f>
        <v/>
      </c>
      <c r="I19" s="9">
        <f>IF(AND($C19="",$E19=""),"",I18+$G19-$H19)</f>
        <v/>
      </c>
      <c r="J19" s="7" t="n"/>
    </row>
    <row r="20">
      <c r="A20" s="6" t="n"/>
      <c r="B20" s="7" t="n"/>
      <c r="C20" s="7" t="n"/>
      <c r="D20" s="7" t="n"/>
      <c r="E20" s="8" t="n"/>
      <c r="F20" s="7" t="n"/>
      <c r="G20" s="9">
        <f>IF($C20="","",IF($C20="Cash in",$E20,""))</f>
        <v/>
      </c>
      <c r="H20" s="9">
        <f>IF($C20="","",IF($C20="Cash out",$E20,""))</f>
        <v/>
      </c>
      <c r="I20" s="9">
        <f>IF(AND($C20="",$E20=""),"",I19+$G20-$H20)</f>
        <v/>
      </c>
      <c r="J20" s="7" t="n"/>
    </row>
    <row r="21">
      <c r="A21" s="6" t="n"/>
      <c r="B21" s="7" t="n"/>
      <c r="C21" s="7" t="n"/>
      <c r="D21" s="7" t="n"/>
      <c r="E21" s="8" t="n"/>
      <c r="F21" s="7" t="n"/>
      <c r="G21" s="9">
        <f>IF($C21="","",IF($C21="Cash in",$E21,""))</f>
        <v/>
      </c>
      <c r="H21" s="9">
        <f>IF($C21="","",IF($C21="Cash out",$E21,""))</f>
        <v/>
      </c>
      <c r="I21" s="9">
        <f>IF(AND($C21="",$E21=""),"",I20+$G21-$H21)</f>
        <v/>
      </c>
      <c r="J21" s="7" t="n"/>
    </row>
    <row r="22">
      <c r="A22" s="6" t="n"/>
      <c r="B22" s="7" t="n"/>
      <c r="C22" s="7" t="n"/>
      <c r="D22" s="7" t="n"/>
      <c r="E22" s="8" t="n"/>
      <c r="F22" s="7" t="n"/>
      <c r="G22" s="9">
        <f>IF($C22="","",IF($C22="Cash in",$E22,""))</f>
        <v/>
      </c>
      <c r="H22" s="9">
        <f>IF($C22="","",IF($C22="Cash out",$E22,""))</f>
        <v/>
      </c>
      <c r="I22" s="9">
        <f>IF(AND($C22="",$E22=""),"",I21+$G22-$H22)</f>
        <v/>
      </c>
      <c r="J22" s="7" t="n"/>
    </row>
    <row r="23">
      <c r="A23" s="6" t="n"/>
      <c r="B23" s="7" t="n"/>
      <c r="C23" s="7" t="n"/>
      <c r="D23" s="7" t="n"/>
      <c r="E23" s="8" t="n"/>
      <c r="F23" s="7" t="n"/>
      <c r="G23" s="9">
        <f>IF($C23="","",IF($C23="Cash in",$E23,""))</f>
        <v/>
      </c>
      <c r="H23" s="9">
        <f>IF($C23="","",IF($C23="Cash out",$E23,""))</f>
        <v/>
      </c>
      <c r="I23" s="9">
        <f>IF(AND($C23="",$E23=""),"",I22+$G23-$H23)</f>
        <v/>
      </c>
      <c r="J23" s="7" t="n"/>
    </row>
    <row r="24">
      <c r="A24" s="6" t="n"/>
      <c r="B24" s="7" t="n"/>
      <c r="C24" s="7" t="n"/>
      <c r="D24" s="7" t="n"/>
      <c r="E24" s="8" t="n"/>
      <c r="F24" s="7" t="n"/>
      <c r="G24" s="9">
        <f>IF($C24="","",IF($C24="Cash in",$E24,""))</f>
        <v/>
      </c>
      <c r="H24" s="9">
        <f>IF($C24="","",IF($C24="Cash out",$E24,""))</f>
        <v/>
      </c>
      <c r="I24" s="9">
        <f>IF(AND($C24="",$E24=""),"",I23+$G24-$H24)</f>
        <v/>
      </c>
      <c r="J24" s="7" t="n"/>
    </row>
    <row r="25">
      <c r="A25" s="6" t="n"/>
      <c r="B25" s="7" t="n"/>
      <c r="C25" s="7" t="n"/>
      <c r="D25" s="7" t="n"/>
      <c r="E25" s="8" t="n"/>
      <c r="F25" s="7" t="n"/>
      <c r="G25" s="9">
        <f>IF($C25="","",IF($C25="Cash in",$E25,""))</f>
        <v/>
      </c>
      <c r="H25" s="9">
        <f>IF($C25="","",IF($C25="Cash out",$E25,""))</f>
        <v/>
      </c>
      <c r="I25" s="9">
        <f>IF(AND($C25="",$E25=""),"",I24+$G25-$H25)</f>
        <v/>
      </c>
      <c r="J25" s="7" t="n"/>
    </row>
    <row r="26">
      <c r="A26" s="6" t="n"/>
      <c r="B26" s="7" t="n"/>
      <c r="C26" s="7" t="n"/>
      <c r="D26" s="7" t="n"/>
      <c r="E26" s="8" t="n"/>
      <c r="F26" s="7" t="n"/>
      <c r="G26" s="9">
        <f>IF($C26="","",IF($C26="Cash in",$E26,""))</f>
        <v/>
      </c>
      <c r="H26" s="9">
        <f>IF($C26="","",IF($C26="Cash out",$E26,""))</f>
        <v/>
      </c>
      <c r="I26" s="9">
        <f>IF(AND($C26="",$E26=""),"",I25+$G26-$H26)</f>
        <v/>
      </c>
      <c r="J26" s="7" t="n"/>
    </row>
    <row r="27">
      <c r="A27" s="6" t="n"/>
      <c r="B27" s="7" t="n"/>
      <c r="C27" s="7" t="n"/>
      <c r="D27" s="7" t="n"/>
      <c r="E27" s="8" t="n"/>
      <c r="F27" s="7" t="n"/>
      <c r="G27" s="9">
        <f>IF($C27="","",IF($C27="Cash in",$E27,""))</f>
        <v/>
      </c>
      <c r="H27" s="9">
        <f>IF($C27="","",IF($C27="Cash out",$E27,""))</f>
        <v/>
      </c>
      <c r="I27" s="9">
        <f>IF(AND($C27="",$E27=""),"",I26+$G27-$H27)</f>
        <v/>
      </c>
      <c r="J27" s="7" t="n"/>
    </row>
    <row r="28">
      <c r="A28" s="6" t="n"/>
      <c r="B28" s="7" t="n"/>
      <c r="C28" s="7" t="n"/>
      <c r="D28" s="7" t="n"/>
      <c r="E28" s="8" t="n"/>
      <c r="F28" s="7" t="n"/>
      <c r="G28" s="9">
        <f>IF($C28="","",IF($C28="Cash in",$E28,""))</f>
        <v/>
      </c>
      <c r="H28" s="9">
        <f>IF($C28="","",IF($C28="Cash out",$E28,""))</f>
        <v/>
      </c>
      <c r="I28" s="9">
        <f>IF(AND($C28="",$E28=""),"",I27+$G28-$H28)</f>
        <v/>
      </c>
      <c r="J28" s="7" t="n"/>
    </row>
    <row r="29">
      <c r="A29" s="6" t="n"/>
      <c r="B29" s="7" t="n"/>
      <c r="C29" s="7" t="n"/>
      <c r="D29" s="7" t="n"/>
      <c r="E29" s="8" t="n"/>
      <c r="F29" s="7" t="n"/>
      <c r="G29" s="9">
        <f>IF($C29="","",IF($C29="Cash in",$E29,""))</f>
        <v/>
      </c>
      <c r="H29" s="9">
        <f>IF($C29="","",IF($C29="Cash out",$E29,""))</f>
        <v/>
      </c>
      <c r="I29" s="9">
        <f>IF(AND($C29="",$E29=""),"",I28+$G29-$H29)</f>
        <v/>
      </c>
      <c r="J29" s="7" t="n"/>
    </row>
    <row r="30">
      <c r="A30" s="6" t="n"/>
      <c r="B30" s="7" t="n"/>
      <c r="C30" s="7" t="n"/>
      <c r="D30" s="7" t="n"/>
      <c r="E30" s="8" t="n"/>
      <c r="F30" s="7" t="n"/>
      <c r="G30" s="9">
        <f>IF($C30="","",IF($C30="Cash in",$E30,""))</f>
        <v/>
      </c>
      <c r="H30" s="9">
        <f>IF($C30="","",IF($C30="Cash out",$E30,""))</f>
        <v/>
      </c>
      <c r="I30" s="9">
        <f>IF(AND($C30="",$E30=""),"",I29+$G30-$H30)</f>
        <v/>
      </c>
      <c r="J30" s="7" t="n"/>
    </row>
    <row r="31">
      <c r="A31" s="6" t="n"/>
      <c r="B31" s="7" t="n"/>
      <c r="C31" s="7" t="n"/>
      <c r="D31" s="7" t="n"/>
      <c r="E31" s="8" t="n"/>
      <c r="F31" s="7" t="n"/>
      <c r="G31" s="9">
        <f>IF($C31="","",IF($C31="Cash in",$E31,""))</f>
        <v/>
      </c>
      <c r="H31" s="9">
        <f>IF($C31="","",IF($C31="Cash out",$E31,""))</f>
        <v/>
      </c>
      <c r="I31" s="9">
        <f>IF(AND($C31="",$E31=""),"",I30+$G31-$H31)</f>
        <v/>
      </c>
      <c r="J31" s="7" t="n"/>
    </row>
    <row r="32">
      <c r="A32" s="6" t="n"/>
      <c r="B32" s="7" t="n"/>
      <c r="C32" s="7" t="n"/>
      <c r="D32" s="7" t="n"/>
      <c r="E32" s="8" t="n"/>
      <c r="F32" s="7" t="n"/>
      <c r="G32" s="9">
        <f>IF($C32="","",IF($C32="Cash in",$E32,""))</f>
        <v/>
      </c>
      <c r="H32" s="9">
        <f>IF($C32="","",IF($C32="Cash out",$E32,""))</f>
        <v/>
      </c>
      <c r="I32" s="9">
        <f>IF(AND($C32="",$E32=""),"",I31+$G32-$H32)</f>
        <v/>
      </c>
      <c r="J32" s="7" t="n"/>
    </row>
    <row r="33">
      <c r="A33" s="6" t="n"/>
      <c r="B33" s="7" t="n"/>
      <c r="C33" s="7" t="n"/>
      <c r="D33" s="7" t="n"/>
      <c r="E33" s="8" t="n"/>
      <c r="F33" s="7" t="n"/>
      <c r="G33" s="9">
        <f>IF($C33="","",IF($C33="Cash in",$E33,""))</f>
        <v/>
      </c>
      <c r="H33" s="9">
        <f>IF($C33="","",IF($C33="Cash out",$E33,""))</f>
        <v/>
      </c>
      <c r="I33" s="9">
        <f>IF(AND($C33="",$E33=""),"",I32+$G33-$H33)</f>
        <v/>
      </c>
      <c r="J33" s="7" t="n"/>
    </row>
    <row r="34">
      <c r="A34" s="6" t="n"/>
      <c r="B34" s="7" t="n"/>
      <c r="C34" s="7" t="n"/>
      <c r="D34" s="7" t="n"/>
      <c r="E34" s="8" t="n"/>
      <c r="F34" s="7" t="n"/>
      <c r="G34" s="9">
        <f>IF($C34="","",IF($C34="Cash in",$E34,""))</f>
        <v/>
      </c>
      <c r="H34" s="9">
        <f>IF($C34="","",IF($C34="Cash out",$E34,""))</f>
        <v/>
      </c>
      <c r="I34" s="9">
        <f>IF(AND($C34="",$E34=""),"",I33+$G34-$H34)</f>
        <v/>
      </c>
      <c r="J34" s="7" t="n"/>
    </row>
    <row r="35">
      <c r="A35" s="6" t="n"/>
      <c r="B35" s="7" t="n"/>
      <c r="C35" s="7" t="n"/>
      <c r="D35" s="7" t="n"/>
      <c r="E35" s="8" t="n"/>
      <c r="F35" s="7" t="n"/>
      <c r="G35" s="9">
        <f>IF($C35="","",IF($C35="Cash in",$E35,""))</f>
        <v/>
      </c>
      <c r="H35" s="9">
        <f>IF($C35="","",IF($C35="Cash out",$E35,""))</f>
        <v/>
      </c>
      <c r="I35" s="9">
        <f>IF(AND($C35="",$E35=""),"",I34+$G35-$H35)</f>
        <v/>
      </c>
      <c r="J35" s="7" t="n"/>
    </row>
    <row r="36">
      <c r="A36" s="6" t="n"/>
      <c r="B36" s="7" t="n"/>
      <c r="C36" s="7" t="n"/>
      <c r="D36" s="7" t="n"/>
      <c r="E36" s="8" t="n"/>
      <c r="F36" s="7" t="n"/>
      <c r="G36" s="9">
        <f>IF($C36="","",IF($C36="Cash in",$E36,""))</f>
        <v/>
      </c>
      <c r="H36" s="9">
        <f>IF($C36="","",IF($C36="Cash out",$E36,""))</f>
        <v/>
      </c>
      <c r="I36" s="9">
        <f>IF(AND($C36="",$E36=""),"",I35+$G36-$H36)</f>
        <v/>
      </c>
      <c r="J36" s="7" t="n"/>
    </row>
    <row r="37">
      <c r="A37" s="6" t="n"/>
      <c r="B37" s="7" t="n"/>
      <c r="C37" s="7" t="n"/>
      <c r="D37" s="7" t="n"/>
      <c r="E37" s="8" t="n"/>
      <c r="F37" s="7" t="n"/>
      <c r="G37" s="9">
        <f>IF($C37="","",IF($C37="Cash in",$E37,""))</f>
        <v/>
      </c>
      <c r="H37" s="9">
        <f>IF($C37="","",IF($C37="Cash out",$E37,""))</f>
        <v/>
      </c>
      <c r="I37" s="9">
        <f>IF(AND($C37="",$E37=""),"",I36+$G37-$H37)</f>
        <v/>
      </c>
      <c r="J37" s="7" t="n"/>
    </row>
    <row r="38">
      <c r="A38" s="6" t="n"/>
      <c r="B38" s="7" t="n"/>
      <c r="C38" s="7" t="n"/>
      <c r="D38" s="7" t="n"/>
      <c r="E38" s="8" t="n"/>
      <c r="F38" s="7" t="n"/>
      <c r="G38" s="9">
        <f>IF($C38="","",IF($C38="Cash in",$E38,""))</f>
        <v/>
      </c>
      <c r="H38" s="9">
        <f>IF($C38="","",IF($C38="Cash out",$E38,""))</f>
        <v/>
      </c>
      <c r="I38" s="9">
        <f>IF(AND($C38="",$E38=""),"",I37+$G38-$H38)</f>
        <v/>
      </c>
      <c r="J38" s="7" t="n"/>
    </row>
    <row r="39">
      <c r="A39" s="6" t="n"/>
      <c r="B39" s="7" t="n"/>
      <c r="C39" s="7" t="n"/>
      <c r="D39" s="7" t="n"/>
      <c r="E39" s="8" t="n"/>
      <c r="F39" s="7" t="n"/>
      <c r="G39" s="9">
        <f>IF($C39="","",IF($C39="Cash in",$E39,""))</f>
        <v/>
      </c>
      <c r="H39" s="9">
        <f>IF($C39="","",IF($C39="Cash out",$E39,""))</f>
        <v/>
      </c>
      <c r="I39" s="9">
        <f>IF(AND($C39="",$E39=""),"",I38+$G39-$H39)</f>
        <v/>
      </c>
      <c r="J39" s="7" t="n"/>
    </row>
    <row r="40">
      <c r="A40" s="6" t="n"/>
      <c r="B40" s="7" t="n"/>
      <c r="C40" s="7" t="n"/>
      <c r="D40" s="7" t="n"/>
      <c r="E40" s="8" t="n"/>
      <c r="F40" s="7" t="n"/>
      <c r="G40" s="9">
        <f>IF($C40="","",IF($C40="Cash in",$E40,""))</f>
        <v/>
      </c>
      <c r="H40" s="9">
        <f>IF($C40="","",IF($C40="Cash out",$E40,""))</f>
        <v/>
      </c>
      <c r="I40" s="9">
        <f>IF(AND($C40="",$E40=""),"",I39+$G40-$H40)</f>
        <v/>
      </c>
      <c r="J40" s="7" t="n"/>
    </row>
    <row r="41">
      <c r="A41" s="6" t="n"/>
      <c r="B41" s="7" t="n"/>
      <c r="C41" s="7" t="n"/>
      <c r="D41" s="7" t="n"/>
      <c r="E41" s="8" t="n"/>
      <c r="F41" s="7" t="n"/>
      <c r="G41" s="9">
        <f>IF($C41="","",IF($C41="Cash in",$E41,""))</f>
        <v/>
      </c>
      <c r="H41" s="9">
        <f>IF($C41="","",IF($C41="Cash out",$E41,""))</f>
        <v/>
      </c>
      <c r="I41" s="9">
        <f>IF(AND($C41="",$E41=""),"",I40+$G41-$H41)</f>
        <v/>
      </c>
      <c r="J41" s="7" t="n"/>
    </row>
    <row r="42">
      <c r="A42" s="6" t="n"/>
      <c r="B42" s="7" t="n"/>
      <c r="C42" s="7" t="n"/>
      <c r="D42" s="7" t="n"/>
      <c r="E42" s="8" t="n"/>
      <c r="F42" s="7" t="n"/>
      <c r="G42" s="9">
        <f>IF($C42="","",IF($C42="Cash in",$E42,""))</f>
        <v/>
      </c>
      <c r="H42" s="9">
        <f>IF($C42="","",IF($C42="Cash out",$E42,""))</f>
        <v/>
      </c>
      <c r="I42" s="9">
        <f>IF(AND($C42="",$E42=""),"",I41+$G42-$H42)</f>
        <v/>
      </c>
      <c r="J42" s="7" t="n"/>
    </row>
    <row r="43">
      <c r="A43" s="6" t="n"/>
      <c r="B43" s="7" t="n"/>
      <c r="C43" s="7" t="n"/>
      <c r="D43" s="7" t="n"/>
      <c r="E43" s="8" t="n"/>
      <c r="F43" s="7" t="n"/>
      <c r="G43" s="9">
        <f>IF($C43="","",IF($C43="Cash in",$E43,""))</f>
        <v/>
      </c>
      <c r="H43" s="9">
        <f>IF($C43="","",IF($C43="Cash out",$E43,""))</f>
        <v/>
      </c>
      <c r="I43" s="9">
        <f>IF(AND($C43="",$E43=""),"",I42+$G43-$H43)</f>
        <v/>
      </c>
      <c r="J43" s="7" t="n"/>
    </row>
    <row r="44">
      <c r="A44" s="6" t="n"/>
      <c r="B44" s="7" t="n"/>
      <c r="C44" s="7" t="n"/>
      <c r="D44" s="7" t="n"/>
      <c r="E44" s="8" t="n"/>
      <c r="F44" s="7" t="n"/>
      <c r="G44" s="9">
        <f>IF($C44="","",IF($C44="Cash in",$E44,""))</f>
        <v/>
      </c>
      <c r="H44" s="9">
        <f>IF($C44="","",IF($C44="Cash out",$E44,""))</f>
        <v/>
      </c>
      <c r="I44" s="9">
        <f>IF(AND($C44="",$E44=""),"",I43+$G44-$H44)</f>
        <v/>
      </c>
      <c r="J44" s="7" t="n"/>
    </row>
    <row r="45">
      <c r="A45" s="6" t="n"/>
      <c r="B45" s="7" t="n"/>
      <c r="C45" s="7" t="n"/>
      <c r="D45" s="7" t="n"/>
      <c r="E45" s="8" t="n"/>
      <c r="F45" s="7" t="n"/>
      <c r="G45" s="9">
        <f>IF($C45="","",IF($C45="Cash in",$E45,""))</f>
        <v/>
      </c>
      <c r="H45" s="9">
        <f>IF($C45="","",IF($C45="Cash out",$E45,""))</f>
        <v/>
      </c>
      <c r="I45" s="9">
        <f>IF(AND($C45="",$E45=""),"",I44+$G45-$H45)</f>
        <v/>
      </c>
      <c r="J45" s="7" t="n"/>
    </row>
    <row r="46">
      <c r="A46" s="6" t="n"/>
      <c r="B46" s="7" t="n"/>
      <c r="C46" s="7" t="n"/>
      <c r="D46" s="7" t="n"/>
      <c r="E46" s="8" t="n"/>
      <c r="F46" s="7" t="n"/>
      <c r="G46" s="9">
        <f>IF($C46="","",IF($C46="Cash in",$E46,""))</f>
        <v/>
      </c>
      <c r="H46" s="9">
        <f>IF($C46="","",IF($C46="Cash out",$E46,""))</f>
        <v/>
      </c>
      <c r="I46" s="9">
        <f>IF(AND($C46="",$E46=""),"",I45+$G46-$H46)</f>
        <v/>
      </c>
      <c r="J46" s="7" t="n"/>
    </row>
    <row r="47">
      <c r="A47" s="6" t="n"/>
      <c r="B47" s="7" t="n"/>
      <c r="C47" s="7" t="n"/>
      <c r="D47" s="7" t="n"/>
      <c r="E47" s="8" t="n"/>
      <c r="F47" s="7" t="n"/>
      <c r="G47" s="9">
        <f>IF($C47="","",IF($C47="Cash in",$E47,""))</f>
        <v/>
      </c>
      <c r="H47" s="9">
        <f>IF($C47="","",IF($C47="Cash out",$E47,""))</f>
        <v/>
      </c>
      <c r="I47" s="9">
        <f>IF(AND($C47="",$E47=""),"",I46+$G47-$H47)</f>
        <v/>
      </c>
      <c r="J47" s="7" t="n"/>
    </row>
    <row r="48">
      <c r="A48" s="6" t="n"/>
      <c r="B48" s="7" t="n"/>
      <c r="C48" s="7" t="n"/>
      <c r="D48" s="7" t="n"/>
      <c r="E48" s="8" t="n"/>
      <c r="F48" s="7" t="n"/>
      <c r="G48" s="9">
        <f>IF($C48="","",IF($C48="Cash in",$E48,""))</f>
        <v/>
      </c>
      <c r="H48" s="9">
        <f>IF($C48="","",IF($C48="Cash out",$E48,""))</f>
        <v/>
      </c>
      <c r="I48" s="9">
        <f>IF(AND($C48="",$E48=""),"",I47+$G48-$H48)</f>
        <v/>
      </c>
      <c r="J48" s="7" t="n"/>
    </row>
    <row r="49">
      <c r="A49" s="6" t="n"/>
      <c r="B49" s="7" t="n"/>
      <c r="C49" s="7" t="n"/>
      <c r="D49" s="7" t="n"/>
      <c r="E49" s="8" t="n"/>
      <c r="F49" s="7" t="n"/>
      <c r="G49" s="9">
        <f>IF($C49="","",IF($C49="Cash in",$E49,""))</f>
        <v/>
      </c>
      <c r="H49" s="9">
        <f>IF($C49="","",IF($C49="Cash out",$E49,""))</f>
        <v/>
      </c>
      <c r="I49" s="9">
        <f>IF(AND($C49="",$E49=""),"",I48+$G49-$H49)</f>
        <v/>
      </c>
      <c r="J49" s="7" t="n"/>
    </row>
    <row r="50">
      <c r="A50" s="6" t="n"/>
      <c r="B50" s="7" t="n"/>
      <c r="C50" s="7" t="n"/>
      <c r="D50" s="7" t="n"/>
      <c r="E50" s="8" t="n"/>
      <c r="F50" s="7" t="n"/>
      <c r="G50" s="9">
        <f>IF($C50="","",IF($C50="Cash in",$E50,""))</f>
        <v/>
      </c>
      <c r="H50" s="9">
        <f>IF($C50="","",IF($C50="Cash out",$E50,""))</f>
        <v/>
      </c>
      <c r="I50" s="9">
        <f>IF(AND($C50="",$E50=""),"",I49+$G50-$H50)</f>
        <v/>
      </c>
      <c r="J50" s="7" t="n"/>
    </row>
    <row r="51">
      <c r="A51" s="6" t="n"/>
      <c r="B51" s="7" t="n"/>
      <c r="C51" s="7" t="n"/>
      <c r="D51" s="7" t="n"/>
      <c r="E51" s="8" t="n"/>
      <c r="F51" s="7" t="n"/>
      <c r="G51" s="9">
        <f>IF($C51="","",IF($C51="Cash in",$E51,""))</f>
        <v/>
      </c>
      <c r="H51" s="9">
        <f>IF($C51="","",IF($C51="Cash out",$E51,""))</f>
        <v/>
      </c>
      <c r="I51" s="9">
        <f>IF(AND($C51="",$E51=""),"",I50+$G51-$H51)</f>
        <v/>
      </c>
      <c r="J51" s="7" t="n"/>
    </row>
    <row r="52">
      <c r="A52" s="6" t="n"/>
      <c r="B52" s="7" t="n"/>
      <c r="C52" s="7" t="n"/>
      <c r="D52" s="7" t="n"/>
      <c r="E52" s="8" t="n"/>
      <c r="F52" s="7" t="n"/>
      <c r="G52" s="9">
        <f>IF($C52="","",IF($C52="Cash in",$E52,""))</f>
        <v/>
      </c>
      <c r="H52" s="9">
        <f>IF($C52="","",IF($C52="Cash out",$E52,""))</f>
        <v/>
      </c>
      <c r="I52" s="9">
        <f>IF(AND($C52="",$E52=""),"",I51+$G52-$H52)</f>
        <v/>
      </c>
      <c r="J52" s="7" t="n"/>
    </row>
    <row r="53">
      <c r="A53" s="6" t="n"/>
      <c r="B53" s="7" t="n"/>
      <c r="C53" s="7" t="n"/>
      <c r="D53" s="7" t="n"/>
      <c r="E53" s="8" t="n"/>
      <c r="F53" s="7" t="n"/>
      <c r="G53" s="9">
        <f>IF($C53="","",IF($C53="Cash in",$E53,""))</f>
        <v/>
      </c>
      <c r="H53" s="9">
        <f>IF($C53="","",IF($C53="Cash out",$E53,""))</f>
        <v/>
      </c>
      <c r="I53" s="9">
        <f>IF(AND($C53="",$E53=""),"",I52+$G53-$H53)</f>
        <v/>
      </c>
      <c r="J53" s="7" t="n"/>
    </row>
    <row r="54">
      <c r="A54" s="6" t="n"/>
      <c r="B54" s="7" t="n"/>
      <c r="C54" s="7" t="n"/>
      <c r="D54" s="7" t="n"/>
      <c r="E54" s="8" t="n"/>
      <c r="F54" s="7" t="n"/>
      <c r="G54" s="9">
        <f>IF($C54="","",IF($C54="Cash in",$E54,""))</f>
        <v/>
      </c>
      <c r="H54" s="9">
        <f>IF($C54="","",IF($C54="Cash out",$E54,""))</f>
        <v/>
      </c>
      <c r="I54" s="9">
        <f>IF(AND($C54="",$E54=""),"",I53+$G54-$H54)</f>
        <v/>
      </c>
      <c r="J54" s="7" t="n"/>
    </row>
    <row r="55">
      <c r="A55" s="6" t="n"/>
      <c r="B55" s="7" t="n"/>
      <c r="C55" s="7" t="n"/>
      <c r="D55" s="7" t="n"/>
      <c r="E55" s="8" t="n"/>
      <c r="F55" s="7" t="n"/>
      <c r="G55" s="9">
        <f>IF($C55="","",IF($C55="Cash in",$E55,""))</f>
        <v/>
      </c>
      <c r="H55" s="9">
        <f>IF($C55="","",IF($C55="Cash out",$E55,""))</f>
        <v/>
      </c>
      <c r="I55" s="9">
        <f>IF(AND($C55="",$E55=""),"",I54+$G55-$H55)</f>
        <v/>
      </c>
      <c r="J55" s="7" t="n"/>
    </row>
    <row r="56">
      <c r="A56" s="6" t="n"/>
      <c r="B56" s="7" t="n"/>
      <c r="C56" s="7" t="n"/>
      <c r="D56" s="7" t="n"/>
      <c r="E56" s="8" t="n"/>
      <c r="F56" s="7" t="n"/>
      <c r="G56" s="9">
        <f>IF($C56="","",IF($C56="Cash in",$E56,""))</f>
        <v/>
      </c>
      <c r="H56" s="9">
        <f>IF($C56="","",IF($C56="Cash out",$E56,""))</f>
        <v/>
      </c>
      <c r="I56" s="9">
        <f>IF(AND($C56="",$E56=""),"",I55+$G56-$H56)</f>
        <v/>
      </c>
      <c r="J56" s="7" t="n"/>
    </row>
    <row r="57">
      <c r="A57" s="6" t="n"/>
      <c r="B57" s="7" t="n"/>
      <c r="C57" s="7" t="n"/>
      <c r="D57" s="7" t="n"/>
      <c r="E57" s="8" t="n"/>
      <c r="F57" s="7" t="n"/>
      <c r="G57" s="9">
        <f>IF($C57="","",IF($C57="Cash in",$E57,""))</f>
        <v/>
      </c>
      <c r="H57" s="9">
        <f>IF($C57="","",IF($C57="Cash out",$E57,""))</f>
        <v/>
      </c>
      <c r="I57" s="9">
        <f>IF(AND($C57="",$E57=""),"",I56+$G57-$H57)</f>
        <v/>
      </c>
      <c r="J57" s="7" t="n"/>
    </row>
    <row r="58">
      <c r="A58" s="6" t="n"/>
      <c r="B58" s="7" t="n"/>
      <c r="C58" s="7" t="n"/>
      <c r="D58" s="7" t="n"/>
      <c r="E58" s="8" t="n"/>
      <c r="F58" s="7" t="n"/>
      <c r="G58" s="9">
        <f>IF($C58="","",IF($C58="Cash in",$E58,""))</f>
        <v/>
      </c>
      <c r="H58" s="9">
        <f>IF($C58="","",IF($C58="Cash out",$E58,""))</f>
        <v/>
      </c>
      <c r="I58" s="9">
        <f>IF(AND($C58="",$E58=""),"",I57+$G58-$H58)</f>
        <v/>
      </c>
      <c r="J58" s="7" t="n"/>
    </row>
    <row r="59">
      <c r="A59" s="6" t="n"/>
      <c r="B59" s="7" t="n"/>
      <c r="C59" s="7" t="n"/>
      <c r="D59" s="7" t="n"/>
      <c r="E59" s="8" t="n"/>
      <c r="F59" s="7" t="n"/>
      <c r="G59" s="9">
        <f>IF($C59="","",IF($C59="Cash in",$E59,""))</f>
        <v/>
      </c>
      <c r="H59" s="9">
        <f>IF($C59="","",IF($C59="Cash out",$E59,""))</f>
        <v/>
      </c>
      <c r="I59" s="9">
        <f>IF(AND($C59="",$E59=""),"",I58+$G59-$H59)</f>
        <v/>
      </c>
      <c r="J59" s="7" t="n"/>
    </row>
    <row r="60">
      <c r="A60" s="6" t="n"/>
      <c r="B60" s="7" t="n"/>
      <c r="C60" s="7" t="n"/>
      <c r="D60" s="7" t="n"/>
      <c r="E60" s="8" t="n"/>
      <c r="F60" s="7" t="n"/>
      <c r="G60" s="9">
        <f>IF($C60="","",IF($C60="Cash in",$E60,""))</f>
        <v/>
      </c>
      <c r="H60" s="9">
        <f>IF($C60="","",IF($C60="Cash out",$E60,""))</f>
        <v/>
      </c>
      <c r="I60" s="9">
        <f>IF(AND($C60="",$E60=""),"",I59+$G60-$H60)</f>
        <v/>
      </c>
      <c r="J60" s="7" t="n"/>
    </row>
    <row r="61">
      <c r="A61" s="6" t="n"/>
      <c r="B61" s="7" t="n"/>
      <c r="C61" s="7" t="n"/>
      <c r="D61" s="7" t="n"/>
      <c r="E61" s="8" t="n"/>
      <c r="F61" s="7" t="n"/>
      <c r="G61" s="9">
        <f>IF($C61="","",IF($C61="Cash in",$E61,""))</f>
        <v/>
      </c>
      <c r="H61" s="9">
        <f>IF($C61="","",IF($C61="Cash out",$E61,""))</f>
        <v/>
      </c>
      <c r="I61" s="9">
        <f>IF(AND($C61="",$E61=""),"",I60+$G61-$H61)</f>
        <v/>
      </c>
      <c r="J61" s="7" t="n"/>
    </row>
    <row r="62">
      <c r="A62" s="6" t="n"/>
      <c r="B62" s="7" t="n"/>
      <c r="C62" s="7" t="n"/>
      <c r="D62" s="7" t="n"/>
      <c r="E62" s="8" t="n"/>
      <c r="F62" s="7" t="n"/>
      <c r="G62" s="9">
        <f>IF($C62="","",IF($C62="Cash in",$E62,""))</f>
        <v/>
      </c>
      <c r="H62" s="9">
        <f>IF($C62="","",IF($C62="Cash out",$E62,""))</f>
        <v/>
      </c>
      <c r="I62" s="9">
        <f>IF(AND($C62="",$E62=""),"",I61+$G62-$H62)</f>
        <v/>
      </c>
      <c r="J62" s="7" t="n"/>
    </row>
    <row r="63">
      <c r="A63" s="6" t="n"/>
      <c r="B63" s="7" t="n"/>
      <c r="C63" s="7" t="n"/>
      <c r="D63" s="7" t="n"/>
      <c r="E63" s="8" t="n"/>
      <c r="F63" s="7" t="n"/>
      <c r="G63" s="9">
        <f>IF($C63="","",IF($C63="Cash in",$E63,""))</f>
        <v/>
      </c>
      <c r="H63" s="9">
        <f>IF($C63="","",IF($C63="Cash out",$E63,""))</f>
        <v/>
      </c>
      <c r="I63" s="9">
        <f>IF(AND($C63="",$E63=""),"",I62+$G63-$H63)</f>
        <v/>
      </c>
      <c r="J63" s="7" t="n"/>
    </row>
    <row r="64">
      <c r="A64" s="6" t="n"/>
      <c r="B64" s="7" t="n"/>
      <c r="C64" s="7" t="n"/>
      <c r="D64" s="7" t="n"/>
      <c r="E64" s="8" t="n"/>
      <c r="F64" s="7" t="n"/>
      <c r="G64" s="9">
        <f>IF($C64="","",IF($C64="Cash in",$E64,""))</f>
        <v/>
      </c>
      <c r="H64" s="9">
        <f>IF($C64="","",IF($C64="Cash out",$E64,""))</f>
        <v/>
      </c>
      <c r="I64" s="9">
        <f>IF(AND($C64="",$E64=""),"",I63+$G64-$H64)</f>
        <v/>
      </c>
      <c r="J64" s="7" t="n"/>
    </row>
    <row r="65">
      <c r="A65" s="6" t="n"/>
      <c r="B65" s="7" t="n"/>
      <c r="C65" s="7" t="n"/>
      <c r="D65" s="7" t="n"/>
      <c r="E65" s="8" t="n"/>
      <c r="F65" s="7" t="n"/>
      <c r="G65" s="9">
        <f>IF($C65="","",IF($C65="Cash in",$E65,""))</f>
        <v/>
      </c>
      <c r="H65" s="9">
        <f>IF($C65="","",IF($C65="Cash out",$E65,""))</f>
        <v/>
      </c>
      <c r="I65" s="9">
        <f>IF(AND($C65="",$E65=""),"",I64+$G65-$H65)</f>
        <v/>
      </c>
      <c r="J65" s="7" t="n"/>
    </row>
    <row r="66">
      <c r="A66" s="6" t="n"/>
      <c r="B66" s="7" t="n"/>
      <c r="C66" s="7" t="n"/>
      <c r="D66" s="7" t="n"/>
      <c r="E66" s="8" t="n"/>
      <c r="F66" s="7" t="n"/>
      <c r="G66" s="9">
        <f>IF($C66="","",IF($C66="Cash in",$E66,""))</f>
        <v/>
      </c>
      <c r="H66" s="9">
        <f>IF($C66="","",IF($C66="Cash out",$E66,""))</f>
        <v/>
      </c>
      <c r="I66" s="9">
        <f>IF(AND($C66="",$E66=""),"",I65+$G66-$H66)</f>
        <v/>
      </c>
      <c r="J66" s="7" t="n"/>
    </row>
    <row r="67">
      <c r="A67" s="6" t="n"/>
      <c r="B67" s="7" t="n"/>
      <c r="C67" s="7" t="n"/>
      <c r="D67" s="7" t="n"/>
      <c r="E67" s="8" t="n"/>
      <c r="F67" s="7" t="n"/>
      <c r="G67" s="9">
        <f>IF($C67="","",IF($C67="Cash in",$E67,""))</f>
        <v/>
      </c>
      <c r="H67" s="9">
        <f>IF($C67="","",IF($C67="Cash out",$E67,""))</f>
        <v/>
      </c>
      <c r="I67" s="9">
        <f>IF(AND($C67="",$E67=""),"",I66+$G67-$H67)</f>
        <v/>
      </c>
      <c r="J67" s="7" t="n"/>
    </row>
    <row r="68">
      <c r="A68" s="6" t="n"/>
      <c r="B68" s="7" t="n"/>
      <c r="C68" s="7" t="n"/>
      <c r="D68" s="7" t="n"/>
      <c r="E68" s="8" t="n"/>
      <c r="F68" s="7" t="n"/>
      <c r="G68" s="9">
        <f>IF($C68="","",IF($C68="Cash in",$E68,""))</f>
        <v/>
      </c>
      <c r="H68" s="9">
        <f>IF($C68="","",IF($C68="Cash out",$E68,""))</f>
        <v/>
      </c>
      <c r="I68" s="9">
        <f>IF(AND($C68="",$E68=""),"",I67+$G68-$H68)</f>
        <v/>
      </c>
      <c r="J68" s="7" t="n"/>
    </row>
    <row r="69">
      <c r="A69" s="6" t="n"/>
      <c r="B69" s="7" t="n"/>
      <c r="C69" s="7" t="n"/>
      <c r="D69" s="7" t="n"/>
      <c r="E69" s="8" t="n"/>
      <c r="F69" s="7" t="n"/>
      <c r="G69" s="9">
        <f>IF($C69="","",IF($C69="Cash in",$E69,""))</f>
        <v/>
      </c>
      <c r="H69" s="9">
        <f>IF($C69="","",IF($C69="Cash out",$E69,""))</f>
        <v/>
      </c>
      <c r="I69" s="9">
        <f>IF(AND($C69="",$E69=""),"",I68+$G69-$H69)</f>
        <v/>
      </c>
      <c r="J69" s="7" t="n"/>
    </row>
    <row r="70">
      <c r="A70" s="6" t="n"/>
      <c r="B70" s="7" t="n"/>
      <c r="C70" s="7" t="n"/>
      <c r="D70" s="7" t="n"/>
      <c r="E70" s="8" t="n"/>
      <c r="F70" s="7" t="n"/>
      <c r="G70" s="9">
        <f>IF($C70="","",IF($C70="Cash in",$E70,""))</f>
        <v/>
      </c>
      <c r="H70" s="9">
        <f>IF($C70="","",IF($C70="Cash out",$E70,""))</f>
        <v/>
      </c>
      <c r="I70" s="9">
        <f>IF(AND($C70="",$E70=""),"",I69+$G70-$H70)</f>
        <v/>
      </c>
      <c r="J70" s="7" t="n"/>
    </row>
    <row r="71">
      <c r="A71" s="6" t="n"/>
      <c r="B71" s="7" t="n"/>
      <c r="C71" s="7" t="n"/>
      <c r="D71" s="7" t="n"/>
      <c r="E71" s="8" t="n"/>
      <c r="F71" s="7" t="n"/>
      <c r="G71" s="9">
        <f>IF($C71="","",IF($C71="Cash in",$E71,""))</f>
        <v/>
      </c>
      <c r="H71" s="9">
        <f>IF($C71="","",IF($C71="Cash out",$E71,""))</f>
        <v/>
      </c>
      <c r="I71" s="9">
        <f>IF(AND($C71="",$E71=""),"",I70+$G71-$H71)</f>
        <v/>
      </c>
      <c r="J71" s="7" t="n"/>
    </row>
    <row r="72">
      <c r="A72" s="6" t="n"/>
      <c r="B72" s="7" t="n"/>
      <c r="C72" s="7" t="n"/>
      <c r="D72" s="7" t="n"/>
      <c r="E72" s="8" t="n"/>
      <c r="F72" s="7" t="n"/>
      <c r="G72" s="9">
        <f>IF($C72="","",IF($C72="Cash in",$E72,""))</f>
        <v/>
      </c>
      <c r="H72" s="9">
        <f>IF($C72="","",IF($C72="Cash out",$E72,""))</f>
        <v/>
      </c>
      <c r="I72" s="9">
        <f>IF(AND($C72="",$E72=""),"",I71+$G72-$H72)</f>
        <v/>
      </c>
      <c r="J72" s="7" t="n"/>
    </row>
    <row r="73">
      <c r="A73" s="6" t="n"/>
      <c r="B73" s="7" t="n"/>
      <c r="C73" s="7" t="n"/>
      <c r="D73" s="7" t="n"/>
      <c r="E73" s="8" t="n"/>
      <c r="F73" s="7" t="n"/>
      <c r="G73" s="9">
        <f>IF($C73="","",IF($C73="Cash in",$E73,""))</f>
        <v/>
      </c>
      <c r="H73" s="9">
        <f>IF($C73="","",IF($C73="Cash out",$E73,""))</f>
        <v/>
      </c>
      <c r="I73" s="9">
        <f>IF(AND($C73="",$E73=""),"",I72+$G73-$H73)</f>
        <v/>
      </c>
      <c r="J73" s="7" t="n"/>
    </row>
    <row r="74">
      <c r="A74" s="6" t="n"/>
      <c r="B74" s="7" t="n"/>
      <c r="C74" s="7" t="n"/>
      <c r="D74" s="7" t="n"/>
      <c r="E74" s="8" t="n"/>
      <c r="F74" s="7" t="n"/>
      <c r="G74" s="9">
        <f>IF($C74="","",IF($C74="Cash in",$E74,""))</f>
        <v/>
      </c>
      <c r="H74" s="9">
        <f>IF($C74="","",IF($C74="Cash out",$E74,""))</f>
        <v/>
      </c>
      <c r="I74" s="9">
        <f>IF(AND($C74="",$E74=""),"",I73+$G74-$H74)</f>
        <v/>
      </c>
      <c r="J74" s="7" t="n"/>
    </row>
    <row r="75">
      <c r="A75" s="6" t="n"/>
      <c r="B75" s="7" t="n"/>
      <c r="C75" s="7" t="n"/>
      <c r="D75" s="7" t="n"/>
      <c r="E75" s="8" t="n"/>
      <c r="F75" s="7" t="n"/>
      <c r="G75" s="9">
        <f>IF($C75="","",IF($C75="Cash in",$E75,""))</f>
        <v/>
      </c>
      <c r="H75" s="9">
        <f>IF($C75="","",IF($C75="Cash out",$E75,""))</f>
        <v/>
      </c>
      <c r="I75" s="9">
        <f>IF(AND($C75="",$E75=""),"",I74+$G75-$H75)</f>
        <v/>
      </c>
      <c r="J75" s="7" t="n"/>
    </row>
    <row r="76">
      <c r="A76" s="6" t="n"/>
      <c r="B76" s="7" t="n"/>
      <c r="C76" s="7" t="n"/>
      <c r="D76" s="7" t="n"/>
      <c r="E76" s="8" t="n"/>
      <c r="F76" s="7" t="n"/>
      <c r="G76" s="9">
        <f>IF($C76="","",IF($C76="Cash in",$E76,""))</f>
        <v/>
      </c>
      <c r="H76" s="9">
        <f>IF($C76="","",IF($C76="Cash out",$E76,""))</f>
        <v/>
      </c>
      <c r="I76" s="9">
        <f>IF(AND($C76="",$E76=""),"",I75+$G76-$H76)</f>
        <v/>
      </c>
      <c r="J76" s="7" t="n"/>
    </row>
    <row r="77">
      <c r="A77" s="6" t="n"/>
      <c r="B77" s="7" t="n"/>
      <c r="C77" s="7" t="n"/>
      <c r="D77" s="7" t="n"/>
      <c r="E77" s="8" t="n"/>
      <c r="F77" s="7" t="n"/>
      <c r="G77" s="9">
        <f>IF($C77="","",IF($C77="Cash in",$E77,""))</f>
        <v/>
      </c>
      <c r="H77" s="9">
        <f>IF($C77="","",IF($C77="Cash out",$E77,""))</f>
        <v/>
      </c>
      <c r="I77" s="9">
        <f>IF(AND($C77="",$E77=""),"",I76+$G77-$H77)</f>
        <v/>
      </c>
      <c r="J77" s="7" t="n"/>
    </row>
    <row r="78">
      <c r="A78" s="6" t="n"/>
      <c r="B78" s="7" t="n"/>
      <c r="C78" s="7" t="n"/>
      <c r="D78" s="7" t="n"/>
      <c r="E78" s="8" t="n"/>
      <c r="F78" s="7" t="n"/>
      <c r="G78" s="9">
        <f>IF($C78="","",IF($C78="Cash in",$E78,""))</f>
        <v/>
      </c>
      <c r="H78" s="9">
        <f>IF($C78="","",IF($C78="Cash out",$E78,""))</f>
        <v/>
      </c>
      <c r="I78" s="9">
        <f>IF(AND($C78="",$E78=""),"",I77+$G78-$H78)</f>
        <v/>
      </c>
      <c r="J78" s="7" t="n"/>
    </row>
    <row r="79">
      <c r="A79" s="6" t="n"/>
      <c r="B79" s="7" t="n"/>
      <c r="C79" s="7" t="n"/>
      <c r="D79" s="7" t="n"/>
      <c r="E79" s="8" t="n"/>
      <c r="F79" s="7" t="n"/>
      <c r="G79" s="9">
        <f>IF($C79="","",IF($C79="Cash in",$E79,""))</f>
        <v/>
      </c>
      <c r="H79" s="9">
        <f>IF($C79="","",IF($C79="Cash out",$E79,""))</f>
        <v/>
      </c>
      <c r="I79" s="9">
        <f>IF(AND($C79="",$E79=""),"",I78+$G79-$H79)</f>
        <v/>
      </c>
      <c r="J79" s="7" t="n"/>
    </row>
    <row r="80">
      <c r="A80" s="6" t="n"/>
      <c r="B80" s="7" t="n"/>
      <c r="C80" s="7" t="n"/>
      <c r="D80" s="7" t="n"/>
      <c r="E80" s="8" t="n"/>
      <c r="F80" s="7" t="n"/>
      <c r="G80" s="9">
        <f>IF($C80="","",IF($C80="Cash in",$E80,""))</f>
        <v/>
      </c>
      <c r="H80" s="9">
        <f>IF($C80="","",IF($C80="Cash out",$E80,""))</f>
        <v/>
      </c>
      <c r="I80" s="9">
        <f>IF(AND($C80="",$E80=""),"",I79+$G80-$H80)</f>
        <v/>
      </c>
      <c r="J80" s="7" t="n"/>
    </row>
    <row r="81">
      <c r="A81" s="6" t="n"/>
      <c r="B81" s="7" t="n"/>
      <c r="C81" s="7" t="n"/>
      <c r="D81" s="7" t="n"/>
      <c r="E81" s="8" t="n"/>
      <c r="F81" s="7" t="n"/>
      <c r="G81" s="9">
        <f>IF($C81="","",IF($C81="Cash in",$E81,""))</f>
        <v/>
      </c>
      <c r="H81" s="9">
        <f>IF($C81="","",IF($C81="Cash out",$E81,""))</f>
        <v/>
      </c>
      <c r="I81" s="9">
        <f>IF(AND($C81="",$E81=""),"",I80+$G81-$H81)</f>
        <v/>
      </c>
      <c r="J81" s="7" t="n"/>
    </row>
    <row r="82">
      <c r="A82" s="6" t="n"/>
      <c r="B82" s="7" t="n"/>
      <c r="C82" s="7" t="n"/>
      <c r="D82" s="7" t="n"/>
      <c r="E82" s="8" t="n"/>
      <c r="F82" s="7" t="n"/>
      <c r="G82" s="9">
        <f>IF($C82="","",IF($C82="Cash in",$E82,""))</f>
        <v/>
      </c>
      <c r="H82" s="9">
        <f>IF($C82="","",IF($C82="Cash out",$E82,""))</f>
        <v/>
      </c>
      <c r="I82" s="9">
        <f>IF(AND($C82="",$E82=""),"",I81+$G82-$H82)</f>
        <v/>
      </c>
      <c r="J82" s="7" t="n"/>
    </row>
    <row r="83">
      <c r="A83" s="6" t="n"/>
      <c r="B83" s="7" t="n"/>
      <c r="C83" s="7" t="n"/>
      <c r="D83" s="7" t="n"/>
      <c r="E83" s="8" t="n"/>
      <c r="F83" s="7" t="n"/>
      <c r="G83" s="9">
        <f>IF($C83="","",IF($C83="Cash in",$E83,""))</f>
        <v/>
      </c>
      <c r="H83" s="9">
        <f>IF($C83="","",IF($C83="Cash out",$E83,""))</f>
        <v/>
      </c>
      <c r="I83" s="9">
        <f>IF(AND($C83="",$E83=""),"",I82+$G83-$H83)</f>
        <v/>
      </c>
      <c r="J83" s="7" t="n"/>
    </row>
    <row r="84">
      <c r="A84" s="6" t="n"/>
      <c r="B84" s="7" t="n"/>
      <c r="C84" s="7" t="n"/>
      <c r="D84" s="7" t="n"/>
      <c r="E84" s="8" t="n"/>
      <c r="F84" s="7" t="n"/>
      <c r="G84" s="9">
        <f>IF($C84="","",IF($C84="Cash in",$E84,""))</f>
        <v/>
      </c>
      <c r="H84" s="9">
        <f>IF($C84="","",IF($C84="Cash out",$E84,""))</f>
        <v/>
      </c>
      <c r="I84" s="9">
        <f>IF(AND($C84="",$E84=""),"",I83+$G84-$H84)</f>
        <v/>
      </c>
      <c r="J84" s="7" t="n"/>
    </row>
    <row r="85">
      <c r="A85" s="6" t="n"/>
      <c r="B85" s="7" t="n"/>
      <c r="C85" s="7" t="n"/>
      <c r="D85" s="7" t="n"/>
      <c r="E85" s="8" t="n"/>
      <c r="F85" s="7" t="n"/>
      <c r="G85" s="9">
        <f>IF($C85="","",IF($C85="Cash in",$E85,""))</f>
        <v/>
      </c>
      <c r="H85" s="9">
        <f>IF($C85="","",IF($C85="Cash out",$E85,""))</f>
        <v/>
      </c>
      <c r="I85" s="9">
        <f>IF(AND($C85="",$E85=""),"",I84+$G85-$H85)</f>
        <v/>
      </c>
      <c r="J85" s="7" t="n"/>
    </row>
    <row r="86">
      <c r="A86" s="6" t="n"/>
      <c r="B86" s="7" t="n"/>
      <c r="C86" s="7" t="n"/>
      <c r="D86" s="7" t="n"/>
      <c r="E86" s="8" t="n"/>
      <c r="F86" s="7" t="n"/>
      <c r="G86" s="9">
        <f>IF($C86="","",IF($C86="Cash in",$E86,""))</f>
        <v/>
      </c>
      <c r="H86" s="9">
        <f>IF($C86="","",IF($C86="Cash out",$E86,""))</f>
        <v/>
      </c>
      <c r="I86" s="9">
        <f>IF(AND($C86="",$E86=""),"",I85+$G86-$H86)</f>
        <v/>
      </c>
      <c r="J86" s="7" t="n"/>
    </row>
    <row r="87">
      <c r="A87" s="6" t="n"/>
      <c r="B87" s="7" t="n"/>
      <c r="C87" s="7" t="n"/>
      <c r="D87" s="7" t="n"/>
      <c r="E87" s="8" t="n"/>
      <c r="F87" s="7" t="n"/>
      <c r="G87" s="9">
        <f>IF($C87="","",IF($C87="Cash in",$E87,""))</f>
        <v/>
      </c>
      <c r="H87" s="9">
        <f>IF($C87="","",IF($C87="Cash out",$E87,""))</f>
        <v/>
      </c>
      <c r="I87" s="9">
        <f>IF(AND($C87="",$E87=""),"",I86+$G87-$H87)</f>
        <v/>
      </c>
      <c r="J87" s="7" t="n"/>
    </row>
    <row r="88">
      <c r="A88" s="6" t="n"/>
      <c r="B88" s="7" t="n"/>
      <c r="C88" s="7" t="n"/>
      <c r="D88" s="7" t="n"/>
      <c r="E88" s="8" t="n"/>
      <c r="F88" s="7" t="n"/>
      <c r="G88" s="9">
        <f>IF($C88="","",IF($C88="Cash in",$E88,""))</f>
        <v/>
      </c>
      <c r="H88" s="9">
        <f>IF($C88="","",IF($C88="Cash out",$E88,""))</f>
        <v/>
      </c>
      <c r="I88" s="9">
        <f>IF(AND($C88="",$E88=""),"",I87+$G88-$H88)</f>
        <v/>
      </c>
      <c r="J88" s="7" t="n"/>
    </row>
    <row r="89">
      <c r="A89" s="6" t="n"/>
      <c r="B89" s="7" t="n"/>
      <c r="C89" s="7" t="n"/>
      <c r="D89" s="7" t="n"/>
      <c r="E89" s="8" t="n"/>
      <c r="F89" s="7" t="n"/>
      <c r="G89" s="9">
        <f>IF($C89="","",IF($C89="Cash in",$E89,""))</f>
        <v/>
      </c>
      <c r="H89" s="9">
        <f>IF($C89="","",IF($C89="Cash out",$E89,""))</f>
        <v/>
      </c>
      <c r="I89" s="9">
        <f>IF(AND($C89="",$E89=""),"",I88+$G89-$H89)</f>
        <v/>
      </c>
      <c r="J89" s="7" t="n"/>
    </row>
    <row r="90">
      <c r="A90" s="6" t="n"/>
      <c r="B90" s="7" t="n"/>
      <c r="C90" s="7" t="n"/>
      <c r="D90" s="7" t="n"/>
      <c r="E90" s="8" t="n"/>
      <c r="F90" s="7" t="n"/>
      <c r="G90" s="9">
        <f>IF($C90="","",IF($C90="Cash in",$E90,""))</f>
        <v/>
      </c>
      <c r="H90" s="9">
        <f>IF($C90="","",IF($C90="Cash out",$E90,""))</f>
        <v/>
      </c>
      <c r="I90" s="9">
        <f>IF(AND($C90="",$E90=""),"",I89+$G90-$H90)</f>
        <v/>
      </c>
      <c r="J90" s="7" t="n"/>
    </row>
    <row r="91">
      <c r="A91" s="6" t="n"/>
      <c r="B91" s="7" t="n"/>
      <c r="C91" s="7" t="n"/>
      <c r="D91" s="7" t="n"/>
      <c r="E91" s="8" t="n"/>
      <c r="F91" s="7" t="n"/>
      <c r="G91" s="9">
        <f>IF($C91="","",IF($C91="Cash in",$E91,""))</f>
        <v/>
      </c>
      <c r="H91" s="9">
        <f>IF($C91="","",IF($C91="Cash out",$E91,""))</f>
        <v/>
      </c>
      <c r="I91" s="9">
        <f>IF(AND($C91="",$E91=""),"",I90+$G91-$H91)</f>
        <v/>
      </c>
      <c r="J91" s="7" t="n"/>
    </row>
    <row r="92">
      <c r="A92" s="6" t="n"/>
      <c r="B92" s="7" t="n"/>
      <c r="C92" s="7" t="n"/>
      <c r="D92" s="7" t="n"/>
      <c r="E92" s="8" t="n"/>
      <c r="F92" s="7" t="n"/>
      <c r="G92" s="9">
        <f>IF($C92="","",IF($C92="Cash in",$E92,""))</f>
        <v/>
      </c>
      <c r="H92" s="9">
        <f>IF($C92="","",IF($C92="Cash out",$E92,""))</f>
        <v/>
      </c>
      <c r="I92" s="9">
        <f>IF(AND($C92="",$E92=""),"",I91+$G92-$H92)</f>
        <v/>
      </c>
      <c r="J92" s="7" t="n"/>
    </row>
    <row r="93">
      <c r="A93" s="6" t="n"/>
      <c r="B93" s="7" t="n"/>
      <c r="C93" s="7" t="n"/>
      <c r="D93" s="7" t="n"/>
      <c r="E93" s="8" t="n"/>
      <c r="F93" s="7" t="n"/>
      <c r="G93" s="9">
        <f>IF($C93="","",IF($C93="Cash in",$E93,""))</f>
        <v/>
      </c>
      <c r="H93" s="9">
        <f>IF($C93="","",IF($C93="Cash out",$E93,""))</f>
        <v/>
      </c>
      <c r="I93" s="9">
        <f>IF(AND($C93="",$E93=""),"",I92+$G93-$H93)</f>
        <v/>
      </c>
      <c r="J93" s="7" t="n"/>
    </row>
    <row r="94">
      <c r="A94" s="6" t="n"/>
      <c r="B94" s="7" t="n"/>
      <c r="C94" s="7" t="n"/>
      <c r="D94" s="7" t="n"/>
      <c r="E94" s="8" t="n"/>
      <c r="F94" s="7" t="n"/>
      <c r="G94" s="9">
        <f>IF($C94="","",IF($C94="Cash in",$E94,""))</f>
        <v/>
      </c>
      <c r="H94" s="9">
        <f>IF($C94="","",IF($C94="Cash out",$E94,""))</f>
        <v/>
      </c>
      <c r="I94" s="9">
        <f>IF(AND($C94="",$E94=""),"",I93+$G94-$H94)</f>
        <v/>
      </c>
      <c r="J94" s="7" t="n"/>
    </row>
    <row r="95">
      <c r="A95" s="6" t="n"/>
      <c r="B95" s="7" t="n"/>
      <c r="C95" s="7" t="n"/>
      <c r="D95" s="7" t="n"/>
      <c r="E95" s="8" t="n"/>
      <c r="F95" s="7" t="n"/>
      <c r="G95" s="9">
        <f>IF($C95="","",IF($C95="Cash in",$E95,""))</f>
        <v/>
      </c>
      <c r="H95" s="9">
        <f>IF($C95="","",IF($C95="Cash out",$E95,""))</f>
        <v/>
      </c>
      <c r="I95" s="9">
        <f>IF(AND($C95="",$E95=""),"",I94+$G95-$H95)</f>
        <v/>
      </c>
      <c r="J95" s="7" t="n"/>
    </row>
    <row r="96">
      <c r="A96" s="6" t="n"/>
      <c r="B96" s="7" t="n"/>
      <c r="C96" s="7" t="n"/>
      <c r="D96" s="7" t="n"/>
      <c r="E96" s="8" t="n"/>
      <c r="F96" s="7" t="n"/>
      <c r="G96" s="9">
        <f>IF($C96="","",IF($C96="Cash in",$E96,""))</f>
        <v/>
      </c>
      <c r="H96" s="9">
        <f>IF($C96="","",IF($C96="Cash out",$E96,""))</f>
        <v/>
      </c>
      <c r="I96" s="9">
        <f>IF(AND($C96="",$E96=""),"",I95+$G96-$H96)</f>
        <v/>
      </c>
      <c r="J96" s="7" t="n"/>
    </row>
    <row r="97">
      <c r="A97" s="6" t="n"/>
      <c r="B97" s="7" t="n"/>
      <c r="C97" s="7" t="n"/>
      <c r="D97" s="7" t="n"/>
      <c r="E97" s="8" t="n"/>
      <c r="F97" s="7" t="n"/>
      <c r="G97" s="9">
        <f>IF($C97="","",IF($C97="Cash in",$E97,""))</f>
        <v/>
      </c>
      <c r="H97" s="9">
        <f>IF($C97="","",IF($C97="Cash out",$E97,""))</f>
        <v/>
      </c>
      <c r="I97" s="9">
        <f>IF(AND($C97="",$E97=""),"",I96+$G97-$H97)</f>
        <v/>
      </c>
      <c r="J97" s="7" t="n"/>
    </row>
    <row r="98">
      <c r="A98" s="6" t="n"/>
      <c r="B98" s="7" t="n"/>
      <c r="C98" s="7" t="n"/>
      <c r="D98" s="7" t="n"/>
      <c r="E98" s="8" t="n"/>
      <c r="F98" s="7" t="n"/>
      <c r="G98" s="9">
        <f>IF($C98="","",IF($C98="Cash in",$E98,""))</f>
        <v/>
      </c>
      <c r="H98" s="9">
        <f>IF($C98="","",IF($C98="Cash out",$E98,""))</f>
        <v/>
      </c>
      <c r="I98" s="9">
        <f>IF(AND($C98="",$E98=""),"",I97+$G98-$H98)</f>
        <v/>
      </c>
      <c r="J98" s="7" t="n"/>
    </row>
    <row r="99">
      <c r="A99" s="6" t="n"/>
      <c r="B99" s="7" t="n"/>
      <c r="C99" s="7" t="n"/>
      <c r="D99" s="7" t="n"/>
      <c r="E99" s="8" t="n"/>
      <c r="F99" s="7" t="n"/>
      <c r="G99" s="9">
        <f>IF($C99="","",IF($C99="Cash in",$E99,""))</f>
        <v/>
      </c>
      <c r="H99" s="9">
        <f>IF($C99="","",IF($C99="Cash out",$E99,""))</f>
        <v/>
      </c>
      <c r="I99" s="9">
        <f>IF(AND($C99="",$E99=""),"",I98+$G99-$H99)</f>
        <v/>
      </c>
      <c r="J99" s="7" t="n"/>
    </row>
    <row r="100">
      <c r="A100" s="6" t="n"/>
      <c r="B100" s="7" t="n"/>
      <c r="C100" s="7" t="n"/>
      <c r="D100" s="7" t="n"/>
      <c r="E100" s="8" t="n"/>
      <c r="F100" s="7" t="n"/>
      <c r="G100" s="9">
        <f>IF($C100="","",IF($C100="Cash in",$E100,""))</f>
        <v/>
      </c>
      <c r="H100" s="9">
        <f>IF($C100="","",IF($C100="Cash out",$E100,""))</f>
        <v/>
      </c>
      <c r="I100" s="9">
        <f>IF(AND($C100="",$E100=""),"",I99+$G100-$H100)</f>
        <v/>
      </c>
      <c r="J100" s="7" t="n"/>
    </row>
    <row r="101">
      <c r="A101" s="6" t="n"/>
      <c r="B101" s="7" t="n"/>
      <c r="C101" s="7" t="n"/>
      <c r="D101" s="7" t="n"/>
      <c r="E101" s="8" t="n"/>
      <c r="F101" s="7" t="n"/>
      <c r="G101" s="9">
        <f>IF($C101="","",IF($C101="Cash in",$E101,""))</f>
        <v/>
      </c>
      <c r="H101" s="9">
        <f>IF($C101="","",IF($C101="Cash out",$E101,""))</f>
        <v/>
      </c>
      <c r="I101" s="9">
        <f>IF(AND($C101="",$E101=""),"",I100+$G101-$H101)</f>
        <v/>
      </c>
      <c r="J101" s="7" t="n"/>
    </row>
    <row r="102">
      <c r="A102" s="6" t="n"/>
      <c r="B102" s="7" t="n"/>
      <c r="C102" s="7" t="n"/>
      <c r="D102" s="7" t="n"/>
      <c r="E102" s="8" t="n"/>
      <c r="F102" s="7" t="n"/>
      <c r="G102" s="9">
        <f>IF($C102="","",IF($C102="Cash in",$E102,""))</f>
        <v/>
      </c>
      <c r="H102" s="9">
        <f>IF($C102="","",IF($C102="Cash out",$E102,""))</f>
        <v/>
      </c>
      <c r="I102" s="9">
        <f>IF(AND($C102="",$E102=""),"",I101+$G102-$H102)</f>
        <v/>
      </c>
      <c r="J102" s="7" t="n"/>
    </row>
    <row r="103">
      <c r="A103" s="6" t="n"/>
      <c r="B103" s="7" t="n"/>
      <c r="C103" s="7" t="n"/>
      <c r="D103" s="7" t="n"/>
      <c r="E103" s="8" t="n"/>
      <c r="F103" s="7" t="n"/>
      <c r="G103" s="9">
        <f>IF($C103="","",IF($C103="Cash in",$E103,""))</f>
        <v/>
      </c>
      <c r="H103" s="9">
        <f>IF($C103="","",IF($C103="Cash out",$E103,""))</f>
        <v/>
      </c>
      <c r="I103" s="9">
        <f>IF(AND($C103="",$E103=""),"",I102+$G103-$H103)</f>
        <v/>
      </c>
      <c r="J103" s="7" t="n"/>
    </row>
    <row r="104">
      <c r="A104" s="6" t="n"/>
      <c r="B104" s="7" t="n"/>
      <c r="C104" s="7" t="n"/>
      <c r="D104" s="7" t="n"/>
      <c r="E104" s="8" t="n"/>
      <c r="F104" s="7" t="n"/>
      <c r="G104" s="9">
        <f>IF($C104="","",IF($C104="Cash in",$E104,""))</f>
        <v/>
      </c>
      <c r="H104" s="9">
        <f>IF($C104="","",IF($C104="Cash out",$E104,""))</f>
        <v/>
      </c>
      <c r="I104" s="9">
        <f>IF(AND($C104="",$E104=""),"",I103+$G104-$H104)</f>
        <v/>
      </c>
      <c r="J104" s="7" t="n"/>
    </row>
    <row r="105">
      <c r="A105" s="6" t="n"/>
      <c r="B105" s="7" t="n"/>
      <c r="C105" s="7" t="n"/>
      <c r="D105" s="7" t="n"/>
      <c r="E105" s="8" t="n"/>
      <c r="F105" s="7" t="n"/>
      <c r="G105" s="9">
        <f>IF($C105="","",IF($C105="Cash in",$E105,""))</f>
        <v/>
      </c>
      <c r="H105" s="9">
        <f>IF($C105="","",IF($C105="Cash out",$E105,""))</f>
        <v/>
      </c>
      <c r="I105" s="9">
        <f>IF(AND($C105="",$E105=""),"",I104+$G105-$H105)</f>
        <v/>
      </c>
      <c r="J105" s="7" t="n"/>
    </row>
    <row r="106">
      <c r="A106" s="6" t="n"/>
      <c r="B106" s="7" t="n"/>
      <c r="C106" s="7" t="n"/>
      <c r="D106" s="7" t="n"/>
      <c r="E106" s="8" t="n"/>
      <c r="F106" s="7" t="n"/>
      <c r="G106" s="9">
        <f>IF($C106="","",IF($C106="Cash in",$E106,""))</f>
        <v/>
      </c>
      <c r="H106" s="9">
        <f>IF($C106="","",IF($C106="Cash out",$E106,""))</f>
        <v/>
      </c>
      <c r="I106" s="9">
        <f>IF(AND($C106="",$E106=""),"",I105+$G106-$H106)</f>
        <v/>
      </c>
      <c r="J106" s="7" t="n"/>
    </row>
    <row r="107">
      <c r="A107" s="6" t="n"/>
      <c r="B107" s="7" t="n"/>
      <c r="C107" s="7" t="n"/>
      <c r="D107" s="7" t="n"/>
      <c r="E107" s="8" t="n"/>
      <c r="F107" s="7" t="n"/>
      <c r="G107" s="9">
        <f>IF($C107="","",IF($C107="Cash in",$E107,""))</f>
        <v/>
      </c>
      <c r="H107" s="9">
        <f>IF($C107="","",IF($C107="Cash out",$E107,""))</f>
        <v/>
      </c>
      <c r="I107" s="9">
        <f>IF(AND($C107="",$E107=""),"",I106+$G107-$H107)</f>
        <v/>
      </c>
      <c r="J107" s="7" t="n"/>
    </row>
    <row r="108">
      <c r="A108" s="6" t="n"/>
      <c r="B108" s="7" t="n"/>
      <c r="C108" s="7" t="n"/>
      <c r="D108" s="7" t="n"/>
      <c r="E108" s="8" t="n"/>
      <c r="F108" s="7" t="n"/>
      <c r="G108" s="9">
        <f>IF($C108="","",IF($C108="Cash in",$E108,""))</f>
        <v/>
      </c>
      <c r="H108" s="9">
        <f>IF($C108="","",IF($C108="Cash out",$E108,""))</f>
        <v/>
      </c>
      <c r="I108" s="9">
        <f>IF(AND($C108="",$E108=""),"",I107+$G108-$H108)</f>
        <v/>
      </c>
      <c r="J108" s="7" t="n"/>
    </row>
    <row r="109">
      <c r="A109" s="6" t="n"/>
      <c r="B109" s="7" t="n"/>
      <c r="C109" s="7" t="n"/>
      <c r="D109" s="7" t="n"/>
      <c r="E109" s="8" t="n"/>
      <c r="F109" s="7" t="n"/>
      <c r="G109" s="9">
        <f>IF($C109="","",IF($C109="Cash in",$E109,""))</f>
        <v/>
      </c>
      <c r="H109" s="9">
        <f>IF($C109="","",IF($C109="Cash out",$E109,""))</f>
        <v/>
      </c>
      <c r="I109" s="9">
        <f>IF(AND($C109="",$E109=""),"",I108+$G109-$H109)</f>
        <v/>
      </c>
      <c r="J109" s="7" t="n"/>
    </row>
    <row r="110">
      <c r="A110" s="6" t="n"/>
      <c r="B110" s="7" t="n"/>
      <c r="C110" s="7" t="n"/>
      <c r="D110" s="7" t="n"/>
      <c r="E110" s="8" t="n"/>
      <c r="F110" s="7" t="n"/>
      <c r="G110" s="9">
        <f>IF($C110="","",IF($C110="Cash in",$E110,""))</f>
        <v/>
      </c>
      <c r="H110" s="9">
        <f>IF($C110="","",IF($C110="Cash out",$E110,""))</f>
        <v/>
      </c>
      <c r="I110" s="9">
        <f>IF(AND($C110="",$E110=""),"",I109+$G110-$H110)</f>
        <v/>
      </c>
      <c r="J110" s="7" t="n"/>
    </row>
    <row r="111">
      <c r="A111" s="6" t="n"/>
      <c r="B111" s="7" t="n"/>
      <c r="C111" s="7" t="n"/>
      <c r="D111" s="7" t="n"/>
      <c r="E111" s="8" t="n"/>
      <c r="F111" s="7" t="n"/>
      <c r="G111" s="9">
        <f>IF($C111="","",IF($C111="Cash in",$E111,""))</f>
        <v/>
      </c>
      <c r="H111" s="9">
        <f>IF($C111="","",IF($C111="Cash out",$E111,""))</f>
        <v/>
      </c>
      <c r="I111" s="9">
        <f>IF(AND($C111="",$E111=""),"",I110+$G111-$H111)</f>
        <v/>
      </c>
      <c r="J111" s="7" t="n"/>
    </row>
    <row r="112">
      <c r="A112" s="6" t="n"/>
      <c r="B112" s="7" t="n"/>
      <c r="C112" s="7" t="n"/>
      <c r="D112" s="7" t="n"/>
      <c r="E112" s="8" t="n"/>
      <c r="F112" s="7" t="n"/>
      <c r="G112" s="9">
        <f>IF($C112="","",IF($C112="Cash in",$E112,""))</f>
        <v/>
      </c>
      <c r="H112" s="9">
        <f>IF($C112="","",IF($C112="Cash out",$E112,""))</f>
        <v/>
      </c>
      <c r="I112" s="9">
        <f>IF(AND($C112="",$E112=""),"",I111+$G112-$H112)</f>
        <v/>
      </c>
      <c r="J112" s="7" t="n"/>
    </row>
    <row r="113">
      <c r="A113" s="6" t="n"/>
      <c r="B113" s="7" t="n"/>
      <c r="C113" s="7" t="n"/>
      <c r="D113" s="7" t="n"/>
      <c r="E113" s="8" t="n"/>
      <c r="F113" s="7" t="n"/>
      <c r="G113" s="9">
        <f>IF($C113="","",IF($C113="Cash in",$E113,""))</f>
        <v/>
      </c>
      <c r="H113" s="9">
        <f>IF($C113="","",IF($C113="Cash out",$E113,""))</f>
        <v/>
      </c>
      <c r="I113" s="9">
        <f>IF(AND($C113="",$E113=""),"",I112+$G113-$H113)</f>
        <v/>
      </c>
      <c r="J113" s="7" t="n"/>
    </row>
    <row r="114">
      <c r="A114" s="6" t="n"/>
      <c r="B114" s="7" t="n"/>
      <c r="C114" s="7" t="n"/>
      <c r="D114" s="7" t="n"/>
      <c r="E114" s="8" t="n"/>
      <c r="F114" s="7" t="n"/>
      <c r="G114" s="9">
        <f>IF($C114="","",IF($C114="Cash in",$E114,""))</f>
        <v/>
      </c>
      <c r="H114" s="9">
        <f>IF($C114="","",IF($C114="Cash out",$E114,""))</f>
        <v/>
      </c>
      <c r="I114" s="9">
        <f>IF(AND($C114="",$E114=""),"",I113+$G114-$H114)</f>
        <v/>
      </c>
      <c r="J114" s="7" t="n"/>
    </row>
    <row r="115">
      <c r="A115" s="6" t="n"/>
      <c r="B115" s="7" t="n"/>
      <c r="C115" s="7" t="n"/>
      <c r="D115" s="7" t="n"/>
      <c r="E115" s="8" t="n"/>
      <c r="F115" s="7" t="n"/>
      <c r="G115" s="9">
        <f>IF($C115="","",IF($C115="Cash in",$E115,""))</f>
        <v/>
      </c>
      <c r="H115" s="9">
        <f>IF($C115="","",IF($C115="Cash out",$E115,""))</f>
        <v/>
      </c>
      <c r="I115" s="9">
        <f>IF(AND($C115="",$E115=""),"",I114+$G115-$H115)</f>
        <v/>
      </c>
      <c r="J115" s="7" t="n"/>
    </row>
    <row r="116">
      <c r="A116" s="6" t="n"/>
      <c r="B116" s="7" t="n"/>
      <c r="C116" s="7" t="n"/>
      <c r="D116" s="7" t="n"/>
      <c r="E116" s="8" t="n"/>
      <c r="F116" s="7" t="n"/>
      <c r="G116" s="9">
        <f>IF($C116="","",IF($C116="Cash in",$E116,""))</f>
        <v/>
      </c>
      <c r="H116" s="9">
        <f>IF($C116="","",IF($C116="Cash out",$E116,""))</f>
        <v/>
      </c>
      <c r="I116" s="9">
        <f>IF(AND($C116="",$E116=""),"",I115+$G116-$H116)</f>
        <v/>
      </c>
      <c r="J116" s="7" t="n"/>
    </row>
    <row r="117">
      <c r="A117" s="6" t="n"/>
      <c r="B117" s="7" t="n"/>
      <c r="C117" s="7" t="n"/>
      <c r="D117" s="7" t="n"/>
      <c r="E117" s="8" t="n"/>
      <c r="F117" s="7" t="n"/>
      <c r="G117" s="9">
        <f>IF($C117="","",IF($C117="Cash in",$E117,""))</f>
        <v/>
      </c>
      <c r="H117" s="9">
        <f>IF($C117="","",IF($C117="Cash out",$E117,""))</f>
        <v/>
      </c>
      <c r="I117" s="9">
        <f>IF(AND($C117="",$E117=""),"",I116+$G117-$H117)</f>
        <v/>
      </c>
      <c r="J117" s="7" t="n"/>
    </row>
    <row r="118">
      <c r="A118" s="6" t="n"/>
      <c r="B118" s="7" t="n"/>
      <c r="C118" s="7" t="n"/>
      <c r="D118" s="7" t="n"/>
      <c r="E118" s="8" t="n"/>
      <c r="F118" s="7" t="n"/>
      <c r="G118" s="9">
        <f>IF($C118="","",IF($C118="Cash in",$E118,""))</f>
        <v/>
      </c>
      <c r="H118" s="9">
        <f>IF($C118="","",IF($C118="Cash out",$E118,""))</f>
        <v/>
      </c>
      <c r="I118" s="9">
        <f>IF(AND($C118="",$E118=""),"",I117+$G118-$H118)</f>
        <v/>
      </c>
      <c r="J118" s="7" t="n"/>
    </row>
    <row r="119">
      <c r="A119" s="6" t="n"/>
      <c r="B119" s="7" t="n"/>
      <c r="C119" s="7" t="n"/>
      <c r="D119" s="7" t="n"/>
      <c r="E119" s="8" t="n"/>
      <c r="F119" s="7" t="n"/>
      <c r="G119" s="9">
        <f>IF($C119="","",IF($C119="Cash in",$E119,""))</f>
        <v/>
      </c>
      <c r="H119" s="9">
        <f>IF($C119="","",IF($C119="Cash out",$E119,""))</f>
        <v/>
      </c>
      <c r="I119" s="9">
        <f>IF(AND($C119="",$E119=""),"",I118+$G119-$H119)</f>
        <v/>
      </c>
      <c r="J119" s="7" t="n"/>
    </row>
    <row r="120">
      <c r="A120" s="6" t="n"/>
      <c r="B120" s="7" t="n"/>
      <c r="C120" s="7" t="n"/>
      <c r="D120" s="7" t="n"/>
      <c r="E120" s="8" t="n"/>
      <c r="F120" s="7" t="n"/>
      <c r="G120" s="9">
        <f>IF($C120="","",IF($C120="Cash in",$E120,""))</f>
        <v/>
      </c>
      <c r="H120" s="9">
        <f>IF($C120="","",IF($C120="Cash out",$E120,""))</f>
        <v/>
      </c>
      <c r="I120" s="9">
        <f>IF(AND($C120="",$E120=""),"",I119+$G120-$H120)</f>
        <v/>
      </c>
      <c r="J120" s="7" t="n"/>
    </row>
    <row r="121">
      <c r="A121" s="6" t="n"/>
      <c r="B121" s="7" t="n"/>
      <c r="C121" s="7" t="n"/>
      <c r="D121" s="7" t="n"/>
      <c r="E121" s="8" t="n"/>
      <c r="F121" s="7" t="n"/>
      <c r="G121" s="9">
        <f>IF($C121="","",IF($C121="Cash in",$E121,""))</f>
        <v/>
      </c>
      <c r="H121" s="9">
        <f>IF($C121="","",IF($C121="Cash out",$E121,""))</f>
        <v/>
      </c>
      <c r="I121" s="9">
        <f>IF(AND($C121="",$E121=""),"",I120+$G121-$H121)</f>
        <v/>
      </c>
      <c r="J121" s="7" t="n"/>
    </row>
    <row r="122">
      <c r="A122" s="6" t="n"/>
      <c r="B122" s="7" t="n"/>
      <c r="C122" s="7" t="n"/>
      <c r="D122" s="7" t="n"/>
      <c r="E122" s="8" t="n"/>
      <c r="F122" s="7" t="n"/>
      <c r="G122" s="9">
        <f>IF($C122="","",IF($C122="Cash in",$E122,""))</f>
        <v/>
      </c>
      <c r="H122" s="9">
        <f>IF($C122="","",IF($C122="Cash out",$E122,""))</f>
        <v/>
      </c>
      <c r="I122" s="9">
        <f>IF(AND($C122="",$E122=""),"",I121+$G122-$H122)</f>
        <v/>
      </c>
      <c r="J122" s="7" t="n"/>
    </row>
    <row r="123">
      <c r="A123" s="6" t="n"/>
      <c r="B123" s="7" t="n"/>
      <c r="C123" s="7" t="n"/>
      <c r="D123" s="7" t="n"/>
      <c r="E123" s="8" t="n"/>
      <c r="F123" s="7" t="n"/>
      <c r="G123" s="9">
        <f>IF($C123="","",IF($C123="Cash in",$E123,""))</f>
        <v/>
      </c>
      <c r="H123" s="9">
        <f>IF($C123="","",IF($C123="Cash out",$E123,""))</f>
        <v/>
      </c>
      <c r="I123" s="9">
        <f>IF(AND($C123="",$E123=""),"",I122+$G123-$H123)</f>
        <v/>
      </c>
      <c r="J123" s="7" t="n"/>
    </row>
    <row r="124">
      <c r="A124" s="6" t="n"/>
      <c r="B124" s="7" t="n"/>
      <c r="C124" s="7" t="n"/>
      <c r="D124" s="7" t="n"/>
      <c r="E124" s="8" t="n"/>
      <c r="F124" s="7" t="n"/>
      <c r="G124" s="9">
        <f>IF($C124="","",IF($C124="Cash in",$E124,""))</f>
        <v/>
      </c>
      <c r="H124" s="9">
        <f>IF($C124="","",IF($C124="Cash out",$E124,""))</f>
        <v/>
      </c>
      <c r="I124" s="9">
        <f>IF(AND($C124="",$E124=""),"",I123+$G124-$H124)</f>
        <v/>
      </c>
      <c r="J124" s="7" t="n"/>
    </row>
    <row r="125">
      <c r="A125" s="6" t="n"/>
      <c r="B125" s="7" t="n"/>
      <c r="C125" s="7" t="n"/>
      <c r="D125" s="7" t="n"/>
      <c r="E125" s="8" t="n"/>
      <c r="F125" s="7" t="n"/>
      <c r="G125" s="9">
        <f>IF($C125="","",IF($C125="Cash in",$E125,""))</f>
        <v/>
      </c>
      <c r="H125" s="9">
        <f>IF($C125="","",IF($C125="Cash out",$E125,""))</f>
        <v/>
      </c>
      <c r="I125" s="9">
        <f>IF(AND($C125="",$E125=""),"",I124+$G125-$H125)</f>
        <v/>
      </c>
      <c r="J125" s="7" t="n"/>
    </row>
    <row r="126">
      <c r="A126" s="6" t="n"/>
      <c r="B126" s="7" t="n"/>
      <c r="C126" s="7" t="n"/>
      <c r="D126" s="7" t="n"/>
      <c r="E126" s="8" t="n"/>
      <c r="F126" s="7" t="n"/>
      <c r="G126" s="9">
        <f>IF($C126="","",IF($C126="Cash in",$E126,""))</f>
        <v/>
      </c>
      <c r="H126" s="9">
        <f>IF($C126="","",IF($C126="Cash out",$E126,""))</f>
        <v/>
      </c>
      <c r="I126" s="9">
        <f>IF(AND($C126="",$E126=""),"",I125+$G126-$H126)</f>
        <v/>
      </c>
      <c r="J126" s="7" t="n"/>
    </row>
    <row r="127">
      <c r="A127" s="6" t="n"/>
      <c r="B127" s="7" t="n"/>
      <c r="C127" s="7" t="n"/>
      <c r="D127" s="7" t="n"/>
      <c r="E127" s="8" t="n"/>
      <c r="F127" s="7" t="n"/>
      <c r="G127" s="9">
        <f>IF($C127="","",IF($C127="Cash in",$E127,""))</f>
        <v/>
      </c>
      <c r="H127" s="9">
        <f>IF($C127="","",IF($C127="Cash out",$E127,""))</f>
        <v/>
      </c>
      <c r="I127" s="9">
        <f>IF(AND($C127="",$E127=""),"",I126+$G127-$H127)</f>
        <v/>
      </c>
      <c r="J127" s="7" t="n"/>
    </row>
    <row r="128">
      <c r="A128" s="6" t="n"/>
      <c r="B128" s="7" t="n"/>
      <c r="C128" s="7" t="n"/>
      <c r="D128" s="7" t="n"/>
      <c r="E128" s="8" t="n"/>
      <c r="F128" s="7" t="n"/>
      <c r="G128" s="9">
        <f>IF($C128="","",IF($C128="Cash in",$E128,""))</f>
        <v/>
      </c>
      <c r="H128" s="9">
        <f>IF($C128="","",IF($C128="Cash out",$E128,""))</f>
        <v/>
      </c>
      <c r="I128" s="9">
        <f>IF(AND($C128="",$E128=""),"",I127+$G128-$H128)</f>
        <v/>
      </c>
      <c r="J128" s="7" t="n"/>
    </row>
    <row r="129">
      <c r="A129" s="6" t="n"/>
      <c r="B129" s="7" t="n"/>
      <c r="C129" s="7" t="n"/>
      <c r="D129" s="7" t="n"/>
      <c r="E129" s="8" t="n"/>
      <c r="F129" s="7" t="n"/>
      <c r="G129" s="9">
        <f>IF($C129="","",IF($C129="Cash in",$E129,""))</f>
        <v/>
      </c>
      <c r="H129" s="9">
        <f>IF($C129="","",IF($C129="Cash out",$E129,""))</f>
        <v/>
      </c>
      <c r="I129" s="9">
        <f>IF(AND($C129="",$E129=""),"",I128+$G129-$H129)</f>
        <v/>
      </c>
      <c r="J129" s="7" t="n"/>
    </row>
    <row r="130">
      <c r="A130" s="6" t="n"/>
      <c r="B130" s="7" t="n"/>
      <c r="C130" s="7" t="n"/>
      <c r="D130" s="7" t="n"/>
      <c r="E130" s="8" t="n"/>
      <c r="F130" s="7" t="n"/>
      <c r="G130" s="9">
        <f>IF($C130="","",IF($C130="Cash in",$E130,""))</f>
        <v/>
      </c>
      <c r="H130" s="9">
        <f>IF($C130="","",IF($C130="Cash out",$E130,""))</f>
        <v/>
      </c>
      <c r="I130" s="9">
        <f>IF(AND($C130="",$E130=""),"",I129+$G130-$H130)</f>
        <v/>
      </c>
      <c r="J130" s="7" t="n"/>
    </row>
    <row r="131">
      <c r="A131" s="6" t="n"/>
      <c r="B131" s="7" t="n"/>
      <c r="C131" s="7" t="n"/>
      <c r="D131" s="7" t="n"/>
      <c r="E131" s="8" t="n"/>
      <c r="F131" s="7" t="n"/>
      <c r="G131" s="9">
        <f>IF($C131="","",IF($C131="Cash in",$E131,""))</f>
        <v/>
      </c>
      <c r="H131" s="9">
        <f>IF($C131="","",IF($C131="Cash out",$E131,""))</f>
        <v/>
      </c>
      <c r="I131" s="9">
        <f>IF(AND($C131="",$E131=""),"",I130+$G131-$H131)</f>
        <v/>
      </c>
      <c r="J131" s="7" t="n"/>
    </row>
    <row r="132">
      <c r="A132" s="6" t="n"/>
      <c r="B132" s="7" t="n"/>
      <c r="C132" s="7" t="n"/>
      <c r="D132" s="7" t="n"/>
      <c r="E132" s="8" t="n"/>
      <c r="F132" s="7" t="n"/>
      <c r="G132" s="9">
        <f>IF($C132="","",IF($C132="Cash in",$E132,""))</f>
        <v/>
      </c>
      <c r="H132" s="9">
        <f>IF($C132="","",IF($C132="Cash out",$E132,""))</f>
        <v/>
      </c>
      <c r="I132" s="9">
        <f>IF(AND($C132="",$E132=""),"",I131+$G132-$H132)</f>
        <v/>
      </c>
      <c r="J132" s="7" t="n"/>
    </row>
    <row r="133">
      <c r="A133" s="6" t="n"/>
      <c r="B133" s="7" t="n"/>
      <c r="C133" s="7" t="n"/>
      <c r="D133" s="7" t="n"/>
      <c r="E133" s="8" t="n"/>
      <c r="F133" s="7" t="n"/>
      <c r="G133" s="9">
        <f>IF($C133="","",IF($C133="Cash in",$E133,""))</f>
        <v/>
      </c>
      <c r="H133" s="9">
        <f>IF($C133="","",IF($C133="Cash out",$E133,""))</f>
        <v/>
      </c>
      <c r="I133" s="9">
        <f>IF(AND($C133="",$E133=""),"",I132+$G133-$H133)</f>
        <v/>
      </c>
      <c r="J133" s="7" t="n"/>
    </row>
    <row r="134">
      <c r="A134" s="6" t="n"/>
      <c r="B134" s="7" t="n"/>
      <c r="C134" s="7" t="n"/>
      <c r="D134" s="7" t="n"/>
      <c r="E134" s="8" t="n"/>
      <c r="F134" s="7" t="n"/>
      <c r="G134" s="9">
        <f>IF($C134="","",IF($C134="Cash in",$E134,""))</f>
        <v/>
      </c>
      <c r="H134" s="9">
        <f>IF($C134="","",IF($C134="Cash out",$E134,""))</f>
        <v/>
      </c>
      <c r="I134" s="9">
        <f>IF(AND($C134="",$E134=""),"",I133+$G134-$H134)</f>
        <v/>
      </c>
      <c r="J134" s="7" t="n"/>
    </row>
    <row r="135">
      <c r="A135" s="6" t="n"/>
      <c r="B135" s="7" t="n"/>
      <c r="C135" s="7" t="n"/>
      <c r="D135" s="7" t="n"/>
      <c r="E135" s="8" t="n"/>
      <c r="F135" s="7" t="n"/>
      <c r="G135" s="9">
        <f>IF($C135="","",IF($C135="Cash in",$E135,""))</f>
        <v/>
      </c>
      <c r="H135" s="9">
        <f>IF($C135="","",IF($C135="Cash out",$E135,""))</f>
        <v/>
      </c>
      <c r="I135" s="9">
        <f>IF(AND($C135="",$E135=""),"",I134+$G135-$H135)</f>
        <v/>
      </c>
      <c r="J135" s="7" t="n"/>
    </row>
    <row r="136">
      <c r="A136" s="6" t="n"/>
      <c r="B136" s="7" t="n"/>
      <c r="C136" s="7" t="n"/>
      <c r="D136" s="7" t="n"/>
      <c r="E136" s="8" t="n"/>
      <c r="F136" s="7" t="n"/>
      <c r="G136" s="9">
        <f>IF($C136="","",IF($C136="Cash in",$E136,""))</f>
        <v/>
      </c>
      <c r="H136" s="9">
        <f>IF($C136="","",IF($C136="Cash out",$E136,""))</f>
        <v/>
      </c>
      <c r="I136" s="9">
        <f>IF(AND($C136="",$E136=""),"",I135+$G136-$H136)</f>
        <v/>
      </c>
      <c r="J136" s="7" t="n"/>
    </row>
    <row r="137">
      <c r="A137" s="6" t="n"/>
      <c r="B137" s="7" t="n"/>
      <c r="C137" s="7" t="n"/>
      <c r="D137" s="7" t="n"/>
      <c r="E137" s="8" t="n"/>
      <c r="F137" s="7" t="n"/>
      <c r="G137" s="9">
        <f>IF($C137="","",IF($C137="Cash in",$E137,""))</f>
        <v/>
      </c>
      <c r="H137" s="9">
        <f>IF($C137="","",IF($C137="Cash out",$E137,""))</f>
        <v/>
      </c>
      <c r="I137" s="9">
        <f>IF(AND($C137="",$E137=""),"",I136+$G137-$H137)</f>
        <v/>
      </c>
      <c r="J137" s="7" t="n"/>
    </row>
    <row r="138">
      <c r="A138" s="6" t="n"/>
      <c r="B138" s="7" t="n"/>
      <c r="C138" s="7" t="n"/>
      <c r="D138" s="7" t="n"/>
      <c r="E138" s="8" t="n"/>
      <c r="F138" s="7" t="n"/>
      <c r="G138" s="9">
        <f>IF($C138="","",IF($C138="Cash in",$E138,""))</f>
        <v/>
      </c>
      <c r="H138" s="9">
        <f>IF($C138="","",IF($C138="Cash out",$E138,""))</f>
        <v/>
      </c>
      <c r="I138" s="9">
        <f>IF(AND($C138="",$E138=""),"",I137+$G138-$H138)</f>
        <v/>
      </c>
      <c r="J138" s="7" t="n"/>
    </row>
    <row r="139">
      <c r="A139" s="6" t="n"/>
      <c r="B139" s="7" t="n"/>
      <c r="C139" s="7" t="n"/>
      <c r="D139" s="7" t="n"/>
      <c r="E139" s="8" t="n"/>
      <c r="F139" s="7" t="n"/>
      <c r="G139" s="9">
        <f>IF($C139="","",IF($C139="Cash in",$E139,""))</f>
        <v/>
      </c>
      <c r="H139" s="9">
        <f>IF($C139="","",IF($C139="Cash out",$E139,""))</f>
        <v/>
      </c>
      <c r="I139" s="9">
        <f>IF(AND($C139="",$E139=""),"",I138+$G139-$H139)</f>
        <v/>
      </c>
      <c r="J139" s="7" t="n"/>
    </row>
    <row r="140">
      <c r="A140" s="6" t="n"/>
      <c r="B140" s="7" t="n"/>
      <c r="C140" s="7" t="n"/>
      <c r="D140" s="7" t="n"/>
      <c r="E140" s="8" t="n"/>
      <c r="F140" s="7" t="n"/>
      <c r="G140" s="9">
        <f>IF($C140="","",IF($C140="Cash in",$E140,""))</f>
        <v/>
      </c>
      <c r="H140" s="9">
        <f>IF($C140="","",IF($C140="Cash out",$E140,""))</f>
        <v/>
      </c>
      <c r="I140" s="9">
        <f>IF(AND($C140="",$E140=""),"",I139+$G140-$H140)</f>
        <v/>
      </c>
      <c r="J140" s="7" t="n"/>
    </row>
    <row r="141">
      <c r="A141" s="6" t="n"/>
      <c r="B141" s="7" t="n"/>
      <c r="C141" s="7" t="n"/>
      <c r="D141" s="7" t="n"/>
      <c r="E141" s="8" t="n"/>
      <c r="F141" s="7" t="n"/>
      <c r="G141" s="9">
        <f>IF($C141="","",IF($C141="Cash in",$E141,""))</f>
        <v/>
      </c>
      <c r="H141" s="9">
        <f>IF($C141="","",IF($C141="Cash out",$E141,""))</f>
        <v/>
      </c>
      <c r="I141" s="9">
        <f>IF(AND($C141="",$E141=""),"",I140+$G141-$H141)</f>
        <v/>
      </c>
      <c r="J141" s="7" t="n"/>
    </row>
    <row r="142">
      <c r="A142" s="6" t="n"/>
      <c r="B142" s="7" t="n"/>
      <c r="C142" s="7" t="n"/>
      <c r="D142" s="7" t="n"/>
      <c r="E142" s="8" t="n"/>
      <c r="F142" s="7" t="n"/>
      <c r="G142" s="9">
        <f>IF($C142="","",IF($C142="Cash in",$E142,""))</f>
        <v/>
      </c>
      <c r="H142" s="9">
        <f>IF($C142="","",IF($C142="Cash out",$E142,""))</f>
        <v/>
      </c>
      <c r="I142" s="9">
        <f>IF(AND($C142="",$E142=""),"",I141+$G142-$H142)</f>
        <v/>
      </c>
      <c r="J142" s="7" t="n"/>
    </row>
    <row r="143">
      <c r="A143" s="6" t="n"/>
      <c r="B143" s="7" t="n"/>
      <c r="C143" s="7" t="n"/>
      <c r="D143" s="7" t="n"/>
      <c r="E143" s="8" t="n"/>
      <c r="F143" s="7" t="n"/>
      <c r="G143" s="9">
        <f>IF($C143="","",IF($C143="Cash in",$E143,""))</f>
        <v/>
      </c>
      <c r="H143" s="9">
        <f>IF($C143="","",IF($C143="Cash out",$E143,""))</f>
        <v/>
      </c>
      <c r="I143" s="9">
        <f>IF(AND($C143="",$E143=""),"",I142+$G143-$H143)</f>
        <v/>
      </c>
      <c r="J143" s="7" t="n"/>
    </row>
    <row r="144">
      <c r="A144" s="6" t="n"/>
      <c r="B144" s="7" t="n"/>
      <c r="C144" s="7" t="n"/>
      <c r="D144" s="7" t="n"/>
      <c r="E144" s="8" t="n"/>
      <c r="F144" s="7" t="n"/>
      <c r="G144" s="9">
        <f>IF($C144="","",IF($C144="Cash in",$E144,""))</f>
        <v/>
      </c>
      <c r="H144" s="9">
        <f>IF($C144="","",IF($C144="Cash out",$E144,""))</f>
        <v/>
      </c>
      <c r="I144" s="9">
        <f>IF(AND($C144="",$E144=""),"",I143+$G144-$H144)</f>
        <v/>
      </c>
      <c r="J144" s="7" t="n"/>
    </row>
    <row r="145">
      <c r="A145" s="6" t="n"/>
      <c r="B145" s="7" t="n"/>
      <c r="C145" s="7" t="n"/>
      <c r="D145" s="7" t="n"/>
      <c r="E145" s="8" t="n"/>
      <c r="F145" s="7" t="n"/>
      <c r="G145" s="9">
        <f>IF($C145="","",IF($C145="Cash in",$E145,""))</f>
        <v/>
      </c>
      <c r="H145" s="9">
        <f>IF($C145="","",IF($C145="Cash out",$E145,""))</f>
        <v/>
      </c>
      <c r="I145" s="9">
        <f>IF(AND($C145="",$E145=""),"",I144+$G145-$H145)</f>
        <v/>
      </c>
      <c r="J145" s="7" t="n"/>
    </row>
    <row r="146">
      <c r="A146" s="6" t="n"/>
      <c r="B146" s="7" t="n"/>
      <c r="C146" s="7" t="n"/>
      <c r="D146" s="7" t="n"/>
      <c r="E146" s="8" t="n"/>
      <c r="F146" s="7" t="n"/>
      <c r="G146" s="9">
        <f>IF($C146="","",IF($C146="Cash in",$E146,""))</f>
        <v/>
      </c>
      <c r="H146" s="9">
        <f>IF($C146="","",IF($C146="Cash out",$E146,""))</f>
        <v/>
      </c>
      <c r="I146" s="9">
        <f>IF(AND($C146="",$E146=""),"",I145+$G146-$H146)</f>
        <v/>
      </c>
      <c r="J146" s="7" t="n"/>
    </row>
    <row r="147">
      <c r="A147" s="6" t="n"/>
      <c r="B147" s="7" t="n"/>
      <c r="C147" s="7" t="n"/>
      <c r="D147" s="7" t="n"/>
      <c r="E147" s="8" t="n"/>
      <c r="F147" s="7" t="n"/>
      <c r="G147" s="9">
        <f>IF($C147="","",IF($C147="Cash in",$E147,""))</f>
        <v/>
      </c>
      <c r="H147" s="9">
        <f>IF($C147="","",IF($C147="Cash out",$E147,""))</f>
        <v/>
      </c>
      <c r="I147" s="9">
        <f>IF(AND($C147="",$E147=""),"",I146+$G147-$H147)</f>
        <v/>
      </c>
      <c r="J147" s="7" t="n"/>
    </row>
    <row r="148">
      <c r="A148" s="6" t="n"/>
      <c r="B148" s="7" t="n"/>
      <c r="C148" s="7" t="n"/>
      <c r="D148" s="7" t="n"/>
      <c r="E148" s="8" t="n"/>
      <c r="F148" s="7" t="n"/>
      <c r="G148" s="9">
        <f>IF($C148="","",IF($C148="Cash in",$E148,""))</f>
        <v/>
      </c>
      <c r="H148" s="9">
        <f>IF($C148="","",IF($C148="Cash out",$E148,""))</f>
        <v/>
      </c>
      <c r="I148" s="9">
        <f>IF(AND($C148="",$E148=""),"",I147+$G148-$H148)</f>
        <v/>
      </c>
      <c r="J148" s="7" t="n"/>
    </row>
    <row r="149">
      <c r="A149" s="6" t="n"/>
      <c r="B149" s="7" t="n"/>
      <c r="C149" s="7" t="n"/>
      <c r="D149" s="7" t="n"/>
      <c r="E149" s="8" t="n"/>
      <c r="F149" s="7" t="n"/>
      <c r="G149" s="9">
        <f>IF($C149="","",IF($C149="Cash in",$E149,""))</f>
        <v/>
      </c>
      <c r="H149" s="9">
        <f>IF($C149="","",IF($C149="Cash out",$E149,""))</f>
        <v/>
      </c>
      <c r="I149" s="9">
        <f>IF(AND($C149="",$E149=""),"",I148+$G149-$H149)</f>
        <v/>
      </c>
      <c r="J149" s="7" t="n"/>
    </row>
    <row r="150">
      <c r="A150" s="6" t="n"/>
      <c r="B150" s="7" t="n"/>
      <c r="C150" s="7" t="n"/>
      <c r="D150" s="7" t="n"/>
      <c r="E150" s="8" t="n"/>
      <c r="F150" s="7" t="n"/>
      <c r="G150" s="9">
        <f>IF($C150="","",IF($C150="Cash in",$E150,""))</f>
        <v/>
      </c>
      <c r="H150" s="9">
        <f>IF($C150="","",IF($C150="Cash out",$E150,""))</f>
        <v/>
      </c>
      <c r="I150" s="9">
        <f>IF(AND($C150="",$E150=""),"",I149+$G150-$H150)</f>
        <v/>
      </c>
      <c r="J150" s="7" t="n"/>
    </row>
    <row r="151">
      <c r="A151" s="6" t="n"/>
      <c r="B151" s="7" t="n"/>
      <c r="C151" s="7" t="n"/>
      <c r="D151" s="7" t="n"/>
      <c r="E151" s="8" t="n"/>
      <c r="F151" s="7" t="n"/>
      <c r="G151" s="9">
        <f>IF($C151="","",IF($C151="Cash in",$E151,""))</f>
        <v/>
      </c>
      <c r="H151" s="9">
        <f>IF($C151="","",IF($C151="Cash out",$E151,""))</f>
        <v/>
      </c>
      <c r="I151" s="9">
        <f>IF(AND($C151="",$E151=""),"",I150+$G151-$H151)</f>
        <v/>
      </c>
      <c r="J151" s="7" t="n"/>
    </row>
    <row r="152">
      <c r="A152" s="6" t="n"/>
      <c r="B152" s="7" t="n"/>
      <c r="C152" s="7" t="n"/>
      <c r="D152" s="7" t="n"/>
      <c r="E152" s="8" t="n"/>
      <c r="F152" s="7" t="n"/>
      <c r="G152" s="9">
        <f>IF($C152="","",IF($C152="Cash in",$E152,""))</f>
        <v/>
      </c>
      <c r="H152" s="9">
        <f>IF($C152="","",IF($C152="Cash out",$E152,""))</f>
        <v/>
      </c>
      <c r="I152" s="9">
        <f>IF(AND($C152="",$E152=""),"",I151+$G152-$H152)</f>
        <v/>
      </c>
      <c r="J152" s="7" t="n"/>
    </row>
    <row r="153">
      <c r="A153" s="6" t="n"/>
      <c r="B153" s="7" t="n"/>
      <c r="C153" s="7" t="n"/>
      <c r="D153" s="7" t="n"/>
      <c r="E153" s="8" t="n"/>
      <c r="F153" s="7" t="n"/>
      <c r="G153" s="9">
        <f>IF($C153="","",IF($C153="Cash in",$E153,""))</f>
        <v/>
      </c>
      <c r="H153" s="9">
        <f>IF($C153="","",IF($C153="Cash out",$E153,""))</f>
        <v/>
      </c>
      <c r="I153" s="9">
        <f>IF(AND($C153="",$E153=""),"",I152+$G153-$H153)</f>
        <v/>
      </c>
      <c r="J153" s="7" t="n"/>
    </row>
    <row r="154">
      <c r="A154" s="6" t="n"/>
      <c r="B154" s="7" t="n"/>
      <c r="C154" s="7" t="n"/>
      <c r="D154" s="7" t="n"/>
      <c r="E154" s="8" t="n"/>
      <c r="F154" s="7" t="n"/>
      <c r="G154" s="9">
        <f>IF($C154="","",IF($C154="Cash in",$E154,""))</f>
        <v/>
      </c>
      <c r="H154" s="9">
        <f>IF($C154="","",IF($C154="Cash out",$E154,""))</f>
        <v/>
      </c>
      <c r="I154" s="9">
        <f>IF(AND($C154="",$E154=""),"",I153+$G154-$H154)</f>
        <v/>
      </c>
      <c r="J154" s="7" t="n"/>
    </row>
    <row r="155">
      <c r="A155" s="6" t="n"/>
      <c r="B155" s="7" t="n"/>
      <c r="C155" s="7" t="n"/>
      <c r="D155" s="7" t="n"/>
      <c r="E155" s="8" t="n"/>
      <c r="F155" s="7" t="n"/>
      <c r="G155" s="9">
        <f>IF($C155="","",IF($C155="Cash in",$E155,""))</f>
        <v/>
      </c>
      <c r="H155" s="9">
        <f>IF($C155="","",IF($C155="Cash out",$E155,""))</f>
        <v/>
      </c>
      <c r="I155" s="9">
        <f>IF(AND($C155="",$E155=""),"",I154+$G155-$H155)</f>
        <v/>
      </c>
      <c r="J155" s="7" t="n"/>
    </row>
    <row r="156">
      <c r="A156" s="6" t="n"/>
      <c r="B156" s="7" t="n"/>
      <c r="C156" s="7" t="n"/>
      <c r="D156" s="7" t="n"/>
      <c r="E156" s="8" t="n"/>
      <c r="F156" s="7" t="n"/>
      <c r="G156" s="9">
        <f>IF($C156="","",IF($C156="Cash in",$E156,""))</f>
        <v/>
      </c>
      <c r="H156" s="9">
        <f>IF($C156="","",IF($C156="Cash out",$E156,""))</f>
        <v/>
      </c>
      <c r="I156" s="9">
        <f>IF(AND($C156="",$E156=""),"",I155+$G156-$H156)</f>
        <v/>
      </c>
      <c r="J156" s="7" t="n"/>
    </row>
    <row r="157">
      <c r="A157" s="6" t="n"/>
      <c r="B157" s="7" t="n"/>
      <c r="C157" s="7" t="n"/>
      <c r="D157" s="7" t="n"/>
      <c r="E157" s="8" t="n"/>
      <c r="F157" s="7" t="n"/>
      <c r="G157" s="9">
        <f>IF($C157="","",IF($C157="Cash in",$E157,""))</f>
        <v/>
      </c>
      <c r="H157" s="9">
        <f>IF($C157="","",IF($C157="Cash out",$E157,""))</f>
        <v/>
      </c>
      <c r="I157" s="9">
        <f>IF(AND($C157="",$E157=""),"",I156+$G157-$H157)</f>
        <v/>
      </c>
      <c r="J157" s="7" t="n"/>
    </row>
    <row r="158">
      <c r="A158" s="6" t="n"/>
      <c r="B158" s="7" t="n"/>
      <c r="C158" s="7" t="n"/>
      <c r="D158" s="7" t="n"/>
      <c r="E158" s="8" t="n"/>
      <c r="F158" s="7" t="n"/>
      <c r="G158" s="9">
        <f>IF($C158="","",IF($C158="Cash in",$E158,""))</f>
        <v/>
      </c>
      <c r="H158" s="9">
        <f>IF($C158="","",IF($C158="Cash out",$E158,""))</f>
        <v/>
      </c>
      <c r="I158" s="9">
        <f>IF(AND($C158="",$E158=""),"",I157+$G158-$H158)</f>
        <v/>
      </c>
      <c r="J158" s="7" t="n"/>
    </row>
    <row r="159">
      <c r="A159" s="6" t="n"/>
      <c r="B159" s="7" t="n"/>
      <c r="C159" s="7" t="n"/>
      <c r="D159" s="7" t="n"/>
      <c r="E159" s="8" t="n"/>
      <c r="F159" s="7" t="n"/>
      <c r="G159" s="9">
        <f>IF($C159="","",IF($C159="Cash in",$E159,""))</f>
        <v/>
      </c>
      <c r="H159" s="9">
        <f>IF($C159="","",IF($C159="Cash out",$E159,""))</f>
        <v/>
      </c>
      <c r="I159" s="9">
        <f>IF(AND($C159="",$E159=""),"",I158+$G159-$H159)</f>
        <v/>
      </c>
      <c r="J159" s="7" t="n"/>
    </row>
    <row r="160">
      <c r="A160" s="6" t="n"/>
      <c r="B160" s="7" t="n"/>
      <c r="C160" s="7" t="n"/>
      <c r="D160" s="7" t="n"/>
      <c r="E160" s="8" t="n"/>
      <c r="F160" s="7" t="n"/>
      <c r="G160" s="9">
        <f>IF($C160="","",IF($C160="Cash in",$E160,""))</f>
        <v/>
      </c>
      <c r="H160" s="9">
        <f>IF($C160="","",IF($C160="Cash out",$E160,""))</f>
        <v/>
      </c>
      <c r="I160" s="9">
        <f>IF(AND($C160="",$E160=""),"",I159+$G160-$H160)</f>
        <v/>
      </c>
      <c r="J160" s="7" t="n"/>
    </row>
    <row r="161">
      <c r="A161" s="6" t="n"/>
      <c r="B161" s="7" t="n"/>
      <c r="C161" s="7" t="n"/>
      <c r="D161" s="7" t="n"/>
      <c r="E161" s="8" t="n"/>
      <c r="F161" s="7" t="n"/>
      <c r="G161" s="9">
        <f>IF($C161="","",IF($C161="Cash in",$E161,""))</f>
        <v/>
      </c>
      <c r="H161" s="9">
        <f>IF($C161="","",IF($C161="Cash out",$E161,""))</f>
        <v/>
      </c>
      <c r="I161" s="9">
        <f>IF(AND($C161="",$E161=""),"",I160+$G161-$H161)</f>
        <v/>
      </c>
      <c r="J161" s="7" t="n"/>
    </row>
    <row r="162">
      <c r="A162" s="6" t="n"/>
      <c r="B162" s="7" t="n"/>
      <c r="C162" s="7" t="n"/>
      <c r="D162" s="7" t="n"/>
      <c r="E162" s="8" t="n"/>
      <c r="F162" s="7" t="n"/>
      <c r="G162" s="9">
        <f>IF($C162="","",IF($C162="Cash in",$E162,""))</f>
        <v/>
      </c>
      <c r="H162" s="9">
        <f>IF($C162="","",IF($C162="Cash out",$E162,""))</f>
        <v/>
      </c>
      <c r="I162" s="9">
        <f>IF(AND($C162="",$E162=""),"",I161+$G162-$H162)</f>
        <v/>
      </c>
      <c r="J162" s="7" t="n"/>
    </row>
    <row r="163">
      <c r="A163" s="6" t="n"/>
      <c r="B163" s="7" t="n"/>
      <c r="C163" s="7" t="n"/>
      <c r="D163" s="7" t="n"/>
      <c r="E163" s="8" t="n"/>
      <c r="F163" s="7" t="n"/>
      <c r="G163" s="9">
        <f>IF($C163="","",IF($C163="Cash in",$E163,""))</f>
        <v/>
      </c>
      <c r="H163" s="9">
        <f>IF($C163="","",IF($C163="Cash out",$E163,""))</f>
        <v/>
      </c>
      <c r="I163" s="9">
        <f>IF(AND($C163="",$E163=""),"",I162+$G163-$H163)</f>
        <v/>
      </c>
      <c r="J163" s="7" t="n"/>
    </row>
    <row r="164">
      <c r="A164" s="6" t="n"/>
      <c r="B164" s="7" t="n"/>
      <c r="C164" s="7" t="n"/>
      <c r="D164" s="7" t="n"/>
      <c r="E164" s="8" t="n"/>
      <c r="F164" s="7" t="n"/>
      <c r="G164" s="9">
        <f>IF($C164="","",IF($C164="Cash in",$E164,""))</f>
        <v/>
      </c>
      <c r="H164" s="9">
        <f>IF($C164="","",IF($C164="Cash out",$E164,""))</f>
        <v/>
      </c>
      <c r="I164" s="9">
        <f>IF(AND($C164="",$E164=""),"",I163+$G164-$H164)</f>
        <v/>
      </c>
      <c r="J164" s="7" t="n"/>
    </row>
    <row r="165">
      <c r="A165" s="6" t="n"/>
      <c r="B165" s="7" t="n"/>
      <c r="C165" s="7" t="n"/>
      <c r="D165" s="7" t="n"/>
      <c r="E165" s="8" t="n"/>
      <c r="F165" s="7" t="n"/>
      <c r="G165" s="9">
        <f>IF($C165="","",IF($C165="Cash in",$E165,""))</f>
        <v/>
      </c>
      <c r="H165" s="9">
        <f>IF($C165="","",IF($C165="Cash out",$E165,""))</f>
        <v/>
      </c>
      <c r="I165" s="9">
        <f>IF(AND($C165="",$E165=""),"",I164+$G165-$H165)</f>
        <v/>
      </c>
      <c r="J165" s="7" t="n"/>
    </row>
    <row r="166">
      <c r="A166" s="6" t="n"/>
      <c r="B166" s="7" t="n"/>
      <c r="C166" s="7" t="n"/>
      <c r="D166" s="7" t="n"/>
      <c r="E166" s="8" t="n"/>
      <c r="F166" s="7" t="n"/>
      <c r="G166" s="9">
        <f>IF($C166="","",IF($C166="Cash in",$E166,""))</f>
        <v/>
      </c>
      <c r="H166" s="9">
        <f>IF($C166="","",IF($C166="Cash out",$E166,""))</f>
        <v/>
      </c>
      <c r="I166" s="9">
        <f>IF(AND($C166="",$E166=""),"",I165+$G166-$H166)</f>
        <v/>
      </c>
      <c r="J166" s="7" t="n"/>
    </row>
    <row r="167">
      <c r="A167" s="6" t="n"/>
      <c r="B167" s="7" t="n"/>
      <c r="C167" s="7" t="n"/>
      <c r="D167" s="7" t="n"/>
      <c r="E167" s="8" t="n"/>
      <c r="F167" s="7" t="n"/>
      <c r="G167" s="9">
        <f>IF($C167="","",IF($C167="Cash in",$E167,""))</f>
        <v/>
      </c>
      <c r="H167" s="9">
        <f>IF($C167="","",IF($C167="Cash out",$E167,""))</f>
        <v/>
      </c>
      <c r="I167" s="9">
        <f>IF(AND($C167="",$E167=""),"",I166+$G167-$H167)</f>
        <v/>
      </c>
      <c r="J167" s="7" t="n"/>
    </row>
    <row r="168">
      <c r="A168" s="6" t="n"/>
      <c r="B168" s="7" t="n"/>
      <c r="C168" s="7" t="n"/>
      <c r="D168" s="7" t="n"/>
      <c r="E168" s="8" t="n"/>
      <c r="F168" s="7" t="n"/>
      <c r="G168" s="9">
        <f>IF($C168="","",IF($C168="Cash in",$E168,""))</f>
        <v/>
      </c>
      <c r="H168" s="9">
        <f>IF($C168="","",IF($C168="Cash out",$E168,""))</f>
        <v/>
      </c>
      <c r="I168" s="9">
        <f>IF(AND($C168="",$E168=""),"",I167+$G168-$H168)</f>
        <v/>
      </c>
      <c r="J168" s="7" t="n"/>
    </row>
    <row r="169">
      <c r="A169" s="6" t="n"/>
      <c r="B169" s="7" t="n"/>
      <c r="C169" s="7" t="n"/>
      <c r="D169" s="7" t="n"/>
      <c r="E169" s="8" t="n"/>
      <c r="F169" s="7" t="n"/>
      <c r="G169" s="9">
        <f>IF($C169="","",IF($C169="Cash in",$E169,""))</f>
        <v/>
      </c>
      <c r="H169" s="9">
        <f>IF($C169="","",IF($C169="Cash out",$E169,""))</f>
        <v/>
      </c>
      <c r="I169" s="9">
        <f>IF(AND($C169="",$E169=""),"",I168+$G169-$H169)</f>
        <v/>
      </c>
      <c r="J169" s="7" t="n"/>
    </row>
    <row r="170">
      <c r="A170" s="6" t="n"/>
      <c r="B170" s="7" t="n"/>
      <c r="C170" s="7" t="n"/>
      <c r="D170" s="7" t="n"/>
      <c r="E170" s="8" t="n"/>
      <c r="F170" s="7" t="n"/>
      <c r="G170" s="9">
        <f>IF($C170="","",IF($C170="Cash in",$E170,""))</f>
        <v/>
      </c>
      <c r="H170" s="9">
        <f>IF($C170="","",IF($C170="Cash out",$E170,""))</f>
        <v/>
      </c>
      <c r="I170" s="9">
        <f>IF(AND($C170="",$E170=""),"",I169+$G170-$H170)</f>
        <v/>
      </c>
      <c r="J170" s="7" t="n"/>
    </row>
    <row r="171">
      <c r="A171" s="6" t="n"/>
      <c r="B171" s="7" t="n"/>
      <c r="C171" s="7" t="n"/>
      <c r="D171" s="7" t="n"/>
      <c r="E171" s="8" t="n"/>
      <c r="F171" s="7" t="n"/>
      <c r="G171" s="9">
        <f>IF($C171="","",IF($C171="Cash in",$E171,""))</f>
        <v/>
      </c>
      <c r="H171" s="9">
        <f>IF($C171="","",IF($C171="Cash out",$E171,""))</f>
        <v/>
      </c>
      <c r="I171" s="9">
        <f>IF(AND($C171="",$E171=""),"",I170+$G171-$H171)</f>
        <v/>
      </c>
      <c r="J171" s="7" t="n"/>
    </row>
    <row r="172">
      <c r="A172" s="6" t="n"/>
      <c r="B172" s="7" t="n"/>
      <c r="C172" s="7" t="n"/>
      <c r="D172" s="7" t="n"/>
      <c r="E172" s="8" t="n"/>
      <c r="F172" s="7" t="n"/>
      <c r="G172" s="9">
        <f>IF($C172="","",IF($C172="Cash in",$E172,""))</f>
        <v/>
      </c>
      <c r="H172" s="9">
        <f>IF($C172="","",IF($C172="Cash out",$E172,""))</f>
        <v/>
      </c>
      <c r="I172" s="9">
        <f>IF(AND($C172="",$E172=""),"",I171+$G172-$H172)</f>
        <v/>
      </c>
      <c r="J172" s="7" t="n"/>
    </row>
    <row r="173">
      <c r="A173" s="6" t="n"/>
      <c r="B173" s="7" t="n"/>
      <c r="C173" s="7" t="n"/>
      <c r="D173" s="7" t="n"/>
      <c r="E173" s="8" t="n"/>
      <c r="F173" s="7" t="n"/>
      <c r="G173" s="9">
        <f>IF($C173="","",IF($C173="Cash in",$E173,""))</f>
        <v/>
      </c>
      <c r="H173" s="9">
        <f>IF($C173="","",IF($C173="Cash out",$E173,""))</f>
        <v/>
      </c>
      <c r="I173" s="9">
        <f>IF(AND($C173="",$E173=""),"",I172+$G173-$H173)</f>
        <v/>
      </c>
      <c r="J173" s="7" t="n"/>
    </row>
    <row r="174">
      <c r="A174" s="6" t="n"/>
      <c r="B174" s="7" t="n"/>
      <c r="C174" s="7" t="n"/>
      <c r="D174" s="7" t="n"/>
      <c r="E174" s="8" t="n"/>
      <c r="F174" s="7" t="n"/>
      <c r="G174" s="9">
        <f>IF($C174="","",IF($C174="Cash in",$E174,""))</f>
        <v/>
      </c>
      <c r="H174" s="9">
        <f>IF($C174="","",IF($C174="Cash out",$E174,""))</f>
        <v/>
      </c>
      <c r="I174" s="9">
        <f>IF(AND($C174="",$E174=""),"",I173+$G174-$H174)</f>
        <v/>
      </c>
      <c r="J174" s="7" t="n"/>
    </row>
    <row r="175">
      <c r="A175" s="6" t="n"/>
      <c r="B175" s="7" t="n"/>
      <c r="C175" s="7" t="n"/>
      <c r="D175" s="7" t="n"/>
      <c r="E175" s="8" t="n"/>
      <c r="F175" s="7" t="n"/>
      <c r="G175" s="9">
        <f>IF($C175="","",IF($C175="Cash in",$E175,""))</f>
        <v/>
      </c>
      <c r="H175" s="9">
        <f>IF($C175="","",IF($C175="Cash out",$E175,""))</f>
        <v/>
      </c>
      <c r="I175" s="9">
        <f>IF(AND($C175="",$E175=""),"",I174+$G175-$H175)</f>
        <v/>
      </c>
      <c r="J175" s="7" t="n"/>
    </row>
    <row r="176">
      <c r="A176" s="6" t="n"/>
      <c r="B176" s="7" t="n"/>
      <c r="C176" s="7" t="n"/>
      <c r="D176" s="7" t="n"/>
      <c r="E176" s="8" t="n"/>
      <c r="F176" s="7" t="n"/>
      <c r="G176" s="9">
        <f>IF($C176="","",IF($C176="Cash in",$E176,""))</f>
        <v/>
      </c>
      <c r="H176" s="9">
        <f>IF($C176="","",IF($C176="Cash out",$E176,""))</f>
        <v/>
      </c>
      <c r="I176" s="9">
        <f>IF(AND($C176="",$E176=""),"",I175+$G176-$H176)</f>
        <v/>
      </c>
      <c r="J176" s="7" t="n"/>
    </row>
    <row r="177">
      <c r="A177" s="6" t="n"/>
      <c r="B177" s="7" t="n"/>
      <c r="C177" s="7" t="n"/>
      <c r="D177" s="7" t="n"/>
      <c r="E177" s="8" t="n"/>
      <c r="F177" s="7" t="n"/>
      <c r="G177" s="9">
        <f>IF($C177="","",IF($C177="Cash in",$E177,""))</f>
        <v/>
      </c>
      <c r="H177" s="9">
        <f>IF($C177="","",IF($C177="Cash out",$E177,""))</f>
        <v/>
      </c>
      <c r="I177" s="9">
        <f>IF(AND($C177="",$E177=""),"",I176+$G177-$H177)</f>
        <v/>
      </c>
      <c r="J177" s="7" t="n"/>
    </row>
    <row r="178">
      <c r="A178" s="6" t="n"/>
      <c r="B178" s="7" t="n"/>
      <c r="C178" s="7" t="n"/>
      <c r="D178" s="7" t="n"/>
      <c r="E178" s="8" t="n"/>
      <c r="F178" s="7" t="n"/>
      <c r="G178" s="9">
        <f>IF($C178="","",IF($C178="Cash in",$E178,""))</f>
        <v/>
      </c>
      <c r="H178" s="9">
        <f>IF($C178="","",IF($C178="Cash out",$E178,""))</f>
        <v/>
      </c>
      <c r="I178" s="9">
        <f>IF(AND($C178="",$E178=""),"",I177+$G178-$H178)</f>
        <v/>
      </c>
      <c r="J178" s="7" t="n"/>
    </row>
    <row r="179">
      <c r="A179" s="6" t="n"/>
      <c r="B179" s="7" t="n"/>
      <c r="C179" s="7" t="n"/>
      <c r="D179" s="7" t="n"/>
      <c r="E179" s="8" t="n"/>
      <c r="F179" s="7" t="n"/>
      <c r="G179" s="9">
        <f>IF($C179="","",IF($C179="Cash in",$E179,""))</f>
        <v/>
      </c>
      <c r="H179" s="9">
        <f>IF($C179="","",IF($C179="Cash out",$E179,""))</f>
        <v/>
      </c>
      <c r="I179" s="9">
        <f>IF(AND($C179="",$E179=""),"",I178+$G179-$H179)</f>
        <v/>
      </c>
      <c r="J179" s="7" t="n"/>
    </row>
    <row r="180">
      <c r="A180" s="6" t="n"/>
      <c r="B180" s="7" t="n"/>
      <c r="C180" s="7" t="n"/>
      <c r="D180" s="7" t="n"/>
      <c r="E180" s="8" t="n"/>
      <c r="F180" s="7" t="n"/>
      <c r="G180" s="9">
        <f>IF($C180="","",IF($C180="Cash in",$E180,""))</f>
        <v/>
      </c>
      <c r="H180" s="9">
        <f>IF($C180="","",IF($C180="Cash out",$E180,""))</f>
        <v/>
      </c>
      <c r="I180" s="9">
        <f>IF(AND($C180="",$E180=""),"",I179+$G180-$H180)</f>
        <v/>
      </c>
      <c r="J180" s="7" t="n"/>
    </row>
    <row r="181">
      <c r="A181" s="6" t="n"/>
      <c r="B181" s="7" t="n"/>
      <c r="C181" s="7" t="n"/>
      <c r="D181" s="7" t="n"/>
      <c r="E181" s="8" t="n"/>
      <c r="F181" s="7" t="n"/>
      <c r="G181" s="9">
        <f>IF($C181="","",IF($C181="Cash in",$E181,""))</f>
        <v/>
      </c>
      <c r="H181" s="9">
        <f>IF($C181="","",IF($C181="Cash out",$E181,""))</f>
        <v/>
      </c>
      <c r="I181" s="9">
        <f>IF(AND($C181="",$E181=""),"",I180+$G181-$H181)</f>
        <v/>
      </c>
      <c r="J181" s="7" t="n"/>
    </row>
    <row r="182">
      <c r="A182" s="6" t="n"/>
      <c r="B182" s="7" t="n"/>
      <c r="C182" s="7" t="n"/>
      <c r="D182" s="7" t="n"/>
      <c r="E182" s="8" t="n"/>
      <c r="F182" s="7" t="n"/>
      <c r="G182" s="9">
        <f>IF($C182="","",IF($C182="Cash in",$E182,""))</f>
        <v/>
      </c>
      <c r="H182" s="9">
        <f>IF($C182="","",IF($C182="Cash out",$E182,""))</f>
        <v/>
      </c>
      <c r="I182" s="9">
        <f>IF(AND($C182="",$E182=""),"",I181+$G182-$H182)</f>
        <v/>
      </c>
      <c r="J182" s="7" t="n"/>
    </row>
    <row r="183">
      <c r="A183" s="6" t="n"/>
      <c r="B183" s="7" t="n"/>
      <c r="C183" s="7" t="n"/>
      <c r="D183" s="7" t="n"/>
      <c r="E183" s="8" t="n"/>
      <c r="F183" s="7" t="n"/>
      <c r="G183" s="9">
        <f>IF($C183="","",IF($C183="Cash in",$E183,""))</f>
        <v/>
      </c>
      <c r="H183" s="9">
        <f>IF($C183="","",IF($C183="Cash out",$E183,""))</f>
        <v/>
      </c>
      <c r="I183" s="9">
        <f>IF(AND($C183="",$E183=""),"",I182+$G183-$H183)</f>
        <v/>
      </c>
      <c r="J183" s="7" t="n"/>
    </row>
    <row r="184">
      <c r="A184" s="6" t="n"/>
      <c r="B184" s="7" t="n"/>
      <c r="C184" s="7" t="n"/>
      <c r="D184" s="7" t="n"/>
      <c r="E184" s="8" t="n"/>
      <c r="F184" s="7" t="n"/>
      <c r="G184" s="9">
        <f>IF($C184="","",IF($C184="Cash in",$E184,""))</f>
        <v/>
      </c>
      <c r="H184" s="9">
        <f>IF($C184="","",IF($C184="Cash out",$E184,""))</f>
        <v/>
      </c>
      <c r="I184" s="9">
        <f>IF(AND($C184="",$E184=""),"",I183+$G184-$H184)</f>
        <v/>
      </c>
      <c r="J184" s="7" t="n"/>
    </row>
    <row r="185">
      <c r="A185" s="6" t="n"/>
      <c r="B185" s="7" t="n"/>
      <c r="C185" s="7" t="n"/>
      <c r="D185" s="7" t="n"/>
      <c r="E185" s="8" t="n"/>
      <c r="F185" s="7" t="n"/>
      <c r="G185" s="9">
        <f>IF($C185="","",IF($C185="Cash in",$E185,""))</f>
        <v/>
      </c>
      <c r="H185" s="9">
        <f>IF($C185="","",IF($C185="Cash out",$E185,""))</f>
        <v/>
      </c>
      <c r="I185" s="9">
        <f>IF(AND($C185="",$E185=""),"",I184+$G185-$H185)</f>
        <v/>
      </c>
      <c r="J185" s="7" t="n"/>
    </row>
    <row r="186">
      <c r="A186" s="6" t="n"/>
      <c r="B186" s="7" t="n"/>
      <c r="C186" s="7" t="n"/>
      <c r="D186" s="7" t="n"/>
      <c r="E186" s="8" t="n"/>
      <c r="F186" s="7" t="n"/>
      <c r="G186" s="9">
        <f>IF($C186="","",IF($C186="Cash in",$E186,""))</f>
        <v/>
      </c>
      <c r="H186" s="9">
        <f>IF($C186="","",IF($C186="Cash out",$E186,""))</f>
        <v/>
      </c>
      <c r="I186" s="9">
        <f>IF(AND($C186="",$E186=""),"",I185+$G186-$H186)</f>
        <v/>
      </c>
      <c r="J186" s="7" t="n"/>
    </row>
    <row r="187">
      <c r="A187" s="6" t="n"/>
      <c r="B187" s="7" t="n"/>
      <c r="C187" s="7" t="n"/>
      <c r="D187" s="7" t="n"/>
      <c r="E187" s="8" t="n"/>
      <c r="F187" s="7" t="n"/>
      <c r="G187" s="9">
        <f>IF($C187="","",IF($C187="Cash in",$E187,""))</f>
        <v/>
      </c>
      <c r="H187" s="9">
        <f>IF($C187="","",IF($C187="Cash out",$E187,""))</f>
        <v/>
      </c>
      <c r="I187" s="9">
        <f>IF(AND($C187="",$E187=""),"",I186+$G187-$H187)</f>
        <v/>
      </c>
      <c r="J187" s="7" t="n"/>
    </row>
    <row r="188">
      <c r="A188" s="6" t="n"/>
      <c r="B188" s="7" t="n"/>
      <c r="C188" s="7" t="n"/>
      <c r="D188" s="7" t="n"/>
      <c r="E188" s="8" t="n"/>
      <c r="F188" s="7" t="n"/>
      <c r="G188" s="9">
        <f>IF($C188="","",IF($C188="Cash in",$E188,""))</f>
        <v/>
      </c>
      <c r="H188" s="9">
        <f>IF($C188="","",IF($C188="Cash out",$E188,""))</f>
        <v/>
      </c>
      <c r="I188" s="9">
        <f>IF(AND($C188="",$E188=""),"",I187+$G188-$H188)</f>
        <v/>
      </c>
      <c r="J188" s="7" t="n"/>
    </row>
    <row r="189">
      <c r="A189" s="6" t="n"/>
      <c r="B189" s="7" t="n"/>
      <c r="C189" s="7" t="n"/>
      <c r="D189" s="7" t="n"/>
      <c r="E189" s="8" t="n"/>
      <c r="F189" s="7" t="n"/>
      <c r="G189" s="9">
        <f>IF($C189="","",IF($C189="Cash in",$E189,""))</f>
        <v/>
      </c>
      <c r="H189" s="9">
        <f>IF($C189="","",IF($C189="Cash out",$E189,""))</f>
        <v/>
      </c>
      <c r="I189" s="9">
        <f>IF(AND($C189="",$E189=""),"",I188+$G189-$H189)</f>
        <v/>
      </c>
      <c r="J189" s="7" t="n"/>
    </row>
    <row r="190">
      <c r="A190" s="6" t="n"/>
      <c r="B190" s="7" t="n"/>
      <c r="C190" s="7" t="n"/>
      <c r="D190" s="7" t="n"/>
      <c r="E190" s="8" t="n"/>
      <c r="F190" s="7" t="n"/>
      <c r="G190" s="9">
        <f>IF($C190="","",IF($C190="Cash in",$E190,""))</f>
        <v/>
      </c>
      <c r="H190" s="9">
        <f>IF($C190="","",IF($C190="Cash out",$E190,""))</f>
        <v/>
      </c>
      <c r="I190" s="9">
        <f>IF(AND($C190="",$E190=""),"",I189+$G190-$H190)</f>
        <v/>
      </c>
      <c r="J190" s="7" t="n"/>
    </row>
    <row r="191">
      <c r="A191" s="6" t="n"/>
      <c r="B191" s="7" t="n"/>
      <c r="C191" s="7" t="n"/>
      <c r="D191" s="7" t="n"/>
      <c r="E191" s="8" t="n"/>
      <c r="F191" s="7" t="n"/>
      <c r="G191" s="9">
        <f>IF($C191="","",IF($C191="Cash in",$E191,""))</f>
        <v/>
      </c>
      <c r="H191" s="9">
        <f>IF($C191="","",IF($C191="Cash out",$E191,""))</f>
        <v/>
      </c>
      <c r="I191" s="9">
        <f>IF(AND($C191="",$E191=""),"",I190+$G191-$H191)</f>
        <v/>
      </c>
      <c r="J191" s="7" t="n"/>
    </row>
    <row r="192">
      <c r="A192" s="6" t="n"/>
      <c r="B192" s="7" t="n"/>
      <c r="C192" s="7" t="n"/>
      <c r="D192" s="7" t="n"/>
      <c r="E192" s="8" t="n"/>
      <c r="F192" s="7" t="n"/>
      <c r="G192" s="9">
        <f>IF($C192="","",IF($C192="Cash in",$E192,""))</f>
        <v/>
      </c>
      <c r="H192" s="9">
        <f>IF($C192="","",IF($C192="Cash out",$E192,""))</f>
        <v/>
      </c>
      <c r="I192" s="9">
        <f>IF(AND($C192="",$E192=""),"",I191+$G192-$H192)</f>
        <v/>
      </c>
      <c r="J192" s="7" t="n"/>
    </row>
    <row r="193">
      <c r="A193" s="6" t="n"/>
      <c r="B193" s="7" t="n"/>
      <c r="C193" s="7" t="n"/>
      <c r="D193" s="7" t="n"/>
      <c r="E193" s="8" t="n"/>
      <c r="F193" s="7" t="n"/>
      <c r="G193" s="9">
        <f>IF($C193="","",IF($C193="Cash in",$E193,""))</f>
        <v/>
      </c>
      <c r="H193" s="9">
        <f>IF($C193="","",IF($C193="Cash out",$E193,""))</f>
        <v/>
      </c>
      <c r="I193" s="9">
        <f>IF(AND($C193="",$E193=""),"",I192+$G193-$H193)</f>
        <v/>
      </c>
      <c r="J193" s="7" t="n"/>
    </row>
    <row r="194">
      <c r="A194" s="6" t="n"/>
      <c r="B194" s="7" t="n"/>
      <c r="C194" s="7" t="n"/>
      <c r="D194" s="7" t="n"/>
      <c r="E194" s="8" t="n"/>
      <c r="F194" s="7" t="n"/>
      <c r="G194" s="9">
        <f>IF($C194="","",IF($C194="Cash in",$E194,""))</f>
        <v/>
      </c>
      <c r="H194" s="9">
        <f>IF($C194="","",IF($C194="Cash out",$E194,""))</f>
        <v/>
      </c>
      <c r="I194" s="9">
        <f>IF(AND($C194="",$E194=""),"",I193+$G194-$H194)</f>
        <v/>
      </c>
      <c r="J194" s="7" t="n"/>
    </row>
    <row r="195">
      <c r="A195" s="6" t="n"/>
      <c r="B195" s="7" t="n"/>
      <c r="C195" s="7" t="n"/>
      <c r="D195" s="7" t="n"/>
      <c r="E195" s="8" t="n"/>
      <c r="F195" s="7" t="n"/>
      <c r="G195" s="9">
        <f>IF($C195="","",IF($C195="Cash in",$E195,""))</f>
        <v/>
      </c>
      <c r="H195" s="9">
        <f>IF($C195="","",IF($C195="Cash out",$E195,""))</f>
        <v/>
      </c>
      <c r="I195" s="9">
        <f>IF(AND($C195="",$E195=""),"",I194+$G195-$H195)</f>
        <v/>
      </c>
      <c r="J195" s="7" t="n"/>
    </row>
    <row r="196">
      <c r="A196" s="6" t="n"/>
      <c r="B196" s="7" t="n"/>
      <c r="C196" s="7" t="n"/>
      <c r="D196" s="7" t="n"/>
      <c r="E196" s="8" t="n"/>
      <c r="F196" s="7" t="n"/>
      <c r="G196" s="9">
        <f>IF($C196="","",IF($C196="Cash in",$E196,""))</f>
        <v/>
      </c>
      <c r="H196" s="9">
        <f>IF($C196="","",IF($C196="Cash out",$E196,""))</f>
        <v/>
      </c>
      <c r="I196" s="9">
        <f>IF(AND($C196="",$E196=""),"",I195+$G196-$H196)</f>
        <v/>
      </c>
      <c r="J196" s="7" t="n"/>
    </row>
    <row r="197">
      <c r="A197" s="6" t="n"/>
      <c r="B197" s="7" t="n"/>
      <c r="C197" s="7" t="n"/>
      <c r="D197" s="7" t="n"/>
      <c r="E197" s="8" t="n"/>
      <c r="F197" s="7" t="n"/>
      <c r="G197" s="9">
        <f>IF($C197="","",IF($C197="Cash in",$E197,""))</f>
        <v/>
      </c>
      <c r="H197" s="9">
        <f>IF($C197="","",IF($C197="Cash out",$E197,""))</f>
        <v/>
      </c>
      <c r="I197" s="9">
        <f>IF(AND($C197="",$E197=""),"",I196+$G197-$H197)</f>
        <v/>
      </c>
      <c r="J197" s="7" t="n"/>
    </row>
    <row r="198">
      <c r="A198" s="6" t="n"/>
      <c r="B198" s="7" t="n"/>
      <c r="C198" s="7" t="n"/>
      <c r="D198" s="7" t="n"/>
      <c r="E198" s="8" t="n"/>
      <c r="F198" s="7" t="n"/>
      <c r="G198" s="9">
        <f>IF($C198="","",IF($C198="Cash in",$E198,""))</f>
        <v/>
      </c>
      <c r="H198" s="9">
        <f>IF($C198="","",IF($C198="Cash out",$E198,""))</f>
        <v/>
      </c>
      <c r="I198" s="9">
        <f>IF(AND($C198="",$E198=""),"",I197+$G198-$H198)</f>
        <v/>
      </c>
      <c r="J198" s="7" t="n"/>
    </row>
    <row r="199">
      <c r="A199" s="6" t="n"/>
      <c r="B199" s="7" t="n"/>
      <c r="C199" s="7" t="n"/>
      <c r="D199" s="7" t="n"/>
      <c r="E199" s="8" t="n"/>
      <c r="F199" s="7" t="n"/>
      <c r="G199" s="9">
        <f>IF($C199="","",IF($C199="Cash in",$E199,""))</f>
        <v/>
      </c>
      <c r="H199" s="9">
        <f>IF($C199="","",IF($C199="Cash out",$E199,""))</f>
        <v/>
      </c>
      <c r="I199" s="9">
        <f>IF(AND($C199="",$E199=""),"",I198+$G199-$H199)</f>
        <v/>
      </c>
      <c r="J199" s="7" t="n"/>
    </row>
    <row r="200">
      <c r="A200" s="6" t="n"/>
      <c r="B200" s="7" t="n"/>
      <c r="C200" s="7" t="n"/>
      <c r="D200" s="7" t="n"/>
      <c r="E200" s="8" t="n"/>
      <c r="F200" s="7" t="n"/>
      <c r="G200" s="9">
        <f>IF($C200="","",IF($C200="Cash in",$E200,""))</f>
        <v/>
      </c>
      <c r="H200" s="9">
        <f>IF($C200="","",IF($C200="Cash out",$E200,""))</f>
        <v/>
      </c>
      <c r="I200" s="9">
        <f>IF(AND($C200="",$E200=""),"",I199+$G200-$H200)</f>
        <v/>
      </c>
      <c r="J200" s="7" t="n"/>
    </row>
    <row r="201">
      <c r="A201" s="6" t="n"/>
      <c r="B201" s="7" t="n"/>
      <c r="C201" s="7" t="n"/>
      <c r="D201" s="7" t="n"/>
      <c r="E201" s="8" t="n"/>
      <c r="F201" s="7" t="n"/>
      <c r="G201" s="9">
        <f>IF($C201="","",IF($C201="Cash in",$E201,""))</f>
        <v/>
      </c>
      <c r="H201" s="9">
        <f>IF($C201="","",IF($C201="Cash out",$E201,""))</f>
        <v/>
      </c>
      <c r="I201" s="9">
        <f>IF(AND($C201="",$E201=""),"",I200+$G201-$H201)</f>
        <v/>
      </c>
      <c r="J201" s="7" t="n"/>
    </row>
    <row r="202">
      <c r="A202" s="6" t="n"/>
      <c r="B202" s="7" t="n"/>
      <c r="C202" s="7" t="n"/>
      <c r="D202" s="7" t="n"/>
      <c r="E202" s="8" t="n"/>
      <c r="F202" s="7" t="n"/>
      <c r="G202" s="9">
        <f>IF($C202="","",IF($C202="Cash in",$E202,""))</f>
        <v/>
      </c>
      <c r="H202" s="9">
        <f>IF($C202="","",IF($C202="Cash out",$E202,""))</f>
        <v/>
      </c>
      <c r="I202" s="9">
        <f>IF(AND($C202="",$E202=""),"",I201+$G202-$H202)</f>
        <v/>
      </c>
      <c r="J202" s="7" t="n"/>
    </row>
    <row r="203">
      <c r="A203" s="6" t="n"/>
      <c r="B203" s="7" t="n"/>
      <c r="C203" s="7" t="n"/>
      <c r="D203" s="7" t="n"/>
      <c r="E203" s="8" t="n"/>
      <c r="F203" s="7" t="n"/>
      <c r="G203" s="9">
        <f>IF($C203="","",IF($C203="Cash in",$E203,""))</f>
        <v/>
      </c>
      <c r="H203" s="9">
        <f>IF($C203="","",IF($C203="Cash out",$E203,""))</f>
        <v/>
      </c>
      <c r="I203" s="9">
        <f>IF(AND($C203="",$E203=""),"",I202+$G203-$H203)</f>
        <v/>
      </c>
      <c r="J203" s="7" t="n"/>
    </row>
    <row r="204">
      <c r="A204" s="6" t="n"/>
      <c r="B204" s="7" t="n"/>
      <c r="C204" s="7" t="n"/>
      <c r="D204" s="7" t="n"/>
      <c r="E204" s="8" t="n"/>
      <c r="F204" s="7" t="n"/>
      <c r="G204" s="9">
        <f>IF($C204="","",IF($C204="Cash in",$E204,""))</f>
        <v/>
      </c>
      <c r="H204" s="9">
        <f>IF($C204="","",IF($C204="Cash out",$E204,""))</f>
        <v/>
      </c>
      <c r="I204" s="9">
        <f>IF(AND($C204="",$E204=""),"",I203+$G204-$H204)</f>
        <v/>
      </c>
      <c r="J204" s="7" t="n"/>
    </row>
    <row r="205" ht="20" customHeight="1">
      <c r="A205" s="10" t="inlineStr">
        <is>
          <t>TOTALS</t>
        </is>
      </c>
      <c r="B205" s="11" t="n"/>
      <c r="C205" s="11" t="n"/>
      <c r="D205" s="11" t="n"/>
      <c r="E205" s="12">
        <f>SUM(E5:E204)</f>
        <v/>
      </c>
      <c r="F205" s="11" t="n"/>
      <c r="G205" s="12">
        <f>SUM(G5:G204)</f>
        <v/>
      </c>
      <c r="H205" s="12">
        <f>SUM(H5:H204)</f>
        <v/>
      </c>
      <c r="I205" s="12">
        <f>$H$2+SUM(G5:G204)-SUM(H5:H204)</f>
        <v/>
      </c>
      <c r="J205" s="11" t="n"/>
    </row>
    <row r="206"/>
    <row r="207" ht="22" customHeight="1">
      <c r="A207" s="13" t="inlineStr">
        <is>
          <t>Period summary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Cash ins</t>
        </is>
      </c>
      <c r="B208" s="24" t="n"/>
      <c r="C208" s="17">
        <f>G205</f>
        <v/>
      </c>
    </row>
    <row r="209">
      <c r="A209" s="15" t="inlineStr">
        <is>
          <t>Cash outs</t>
        </is>
      </c>
      <c r="B209" s="24" t="n"/>
      <c r="C209" s="17">
        <f>H205</f>
        <v/>
      </c>
    </row>
    <row r="210">
      <c r="A210" s="15" t="inlineStr">
        <is>
          <t>Opening balance</t>
        </is>
      </c>
      <c r="B210" s="24" t="n"/>
      <c r="C210" s="17">
        <f>$H$2</f>
        <v/>
      </c>
    </row>
    <row r="211">
      <c r="A211" s="15" t="inlineStr">
        <is>
          <t>Balance final</t>
        </is>
      </c>
      <c r="B211" s="24" t="n"/>
      <c r="C211" s="18">
        <f>H205 + (G205-H205)</f>
        <v/>
      </c>
    </row>
    <row r="212"/>
    <row r="213" ht="20" customHeight="1">
      <c r="A213" s="19" t="inlineStr">
        <is>
          <t>Cash ins - By category</t>
        </is>
      </c>
      <c r="D213" s="19" t="inlineStr">
        <is>
          <t>Cash outs - By category</t>
        </is>
      </c>
    </row>
    <row r="214">
      <c r="A214" s="20" t="inlineStr">
        <is>
          <t>Cash sales</t>
        </is>
      </c>
      <c r="C214" s="17">
        <f>SUMIF($D$5:$D$204,"Cash sales",$G$5:$G$204)</f>
        <v/>
      </c>
      <c r="D214" s="20" t="inlineStr">
        <is>
          <t>Cash sales</t>
        </is>
      </c>
      <c r="F214" s="17">
        <f>SUMIF($D$5:$D$204,"Cash sales",$H$5:$H$204)</f>
        <v/>
      </c>
    </row>
    <row r="215">
      <c r="A215" s="20" t="inlineStr">
        <is>
          <t>Collections</t>
        </is>
      </c>
      <c r="C215" s="17">
        <f>SUMIF($D$5:$D$204,"Collections",$G$5:$G$204)</f>
        <v/>
      </c>
      <c r="D215" s="20" t="inlineStr">
        <is>
          <t>Collections</t>
        </is>
      </c>
      <c r="F215" s="17">
        <f>SUMIF($D$5:$D$204,"Collections",$H$5:$H$204)</f>
        <v/>
      </c>
    </row>
    <row r="216">
      <c r="A216" s="20" t="inlineStr">
        <is>
          <t>Other income</t>
        </is>
      </c>
      <c r="C216" s="17">
        <f>SUMIF($D$5:$D$204,"Other income",$G$5:$G$204)</f>
        <v/>
      </c>
      <c r="D216" s="20" t="inlineStr">
        <is>
          <t>Other income</t>
        </is>
      </c>
      <c r="F216" s="17">
        <f>SUMIF($D$5:$D$204,"Other income",$H$5:$H$204)</f>
        <v/>
      </c>
    </row>
    <row r="217">
      <c r="A217" s="20" t="inlineStr">
        <is>
          <t>Supplier payments</t>
        </is>
      </c>
      <c r="C217" s="17">
        <f>SUMIF($D$5:$D$204,"Supplier payments",$G$5:$G$204)</f>
        <v/>
      </c>
      <c r="D217" s="20" t="inlineStr">
        <is>
          <t>Supplier payments</t>
        </is>
      </c>
      <c r="F217" s="17">
        <f>SUMIF($D$5:$D$204,"Supplier payments",$H$5:$H$204)</f>
        <v/>
      </c>
    </row>
    <row r="218">
      <c r="A218" s="20" t="inlineStr">
        <is>
          <t>Payroll</t>
        </is>
      </c>
      <c r="C218" s="17">
        <f>SUMIF($D$5:$D$204,"Payroll",$G$5:$G$204)</f>
        <v/>
      </c>
      <c r="D218" s="20" t="inlineStr">
        <is>
          <t>Payroll</t>
        </is>
      </c>
      <c r="F218" s="17">
        <f>SUMIF($D$5:$D$204,"Payroll",$H$5:$H$204)</f>
        <v/>
      </c>
    </row>
    <row r="219">
      <c r="A219" s="20" t="inlineStr">
        <is>
          <t>Rent</t>
        </is>
      </c>
      <c r="C219" s="17">
        <f>SUMIF($D$5:$D$204,"Rent",$G$5:$G$204)</f>
        <v/>
      </c>
      <c r="D219" s="20" t="inlineStr">
        <is>
          <t>Rent</t>
        </is>
      </c>
      <c r="F219" s="17">
        <f>SUMIF($D$5:$D$204,"Rent",$H$5:$H$204)</f>
        <v/>
      </c>
    </row>
    <row r="220">
      <c r="A220" s="20" t="inlineStr">
        <is>
          <t>Utilities</t>
        </is>
      </c>
      <c r="C220" s="17">
        <f>SUMIF($D$5:$D$204,"Utilities",$G$5:$G$204)</f>
        <v/>
      </c>
      <c r="D220" s="20" t="inlineStr">
        <is>
          <t>Utilities</t>
        </is>
      </c>
      <c r="F220" s="17">
        <f>SUMIF($D$5:$D$204,"Utilities",$H$5:$H$204)</f>
        <v/>
      </c>
    </row>
    <row r="221">
      <c r="A221" s="20" t="inlineStr">
        <is>
          <t>Transport</t>
        </is>
      </c>
      <c r="C221" s="17">
        <f>SUMIF($D$5:$D$204,"Transport",$G$5:$G$204)</f>
        <v/>
      </c>
      <c r="D221" s="20" t="inlineStr">
        <is>
          <t>Transport</t>
        </is>
      </c>
      <c r="F221" s="17">
        <f>SUMIF($D$5:$D$204,"Transport",$H$5:$H$204)</f>
        <v/>
      </c>
    </row>
    <row r="222">
      <c r="A222" s="20" t="inlineStr">
        <is>
          <t>Marketing</t>
        </is>
      </c>
      <c r="C222" s="17">
        <f>SUMIF($D$5:$D$204,"Marketing",$G$5:$G$204)</f>
        <v/>
      </c>
      <c r="D222" s="20" t="inlineStr">
        <is>
          <t>Marketing</t>
        </is>
      </c>
      <c r="F222" s="17">
        <f>SUMIF($D$5:$D$204,"Marketing",$H$5:$H$204)</f>
        <v/>
      </c>
    </row>
    <row r="223">
      <c r="A223" s="20" t="inlineStr">
        <is>
          <t>Professional fees</t>
        </is>
      </c>
      <c r="C223" s="17">
        <f>SUMIF($D$5:$D$204,"Professional fees",$G$5:$G$204)</f>
        <v/>
      </c>
      <c r="D223" s="20" t="inlineStr">
        <is>
          <t>Professional fees</t>
        </is>
      </c>
      <c r="F223" s="17">
        <f>SUMIF($D$5:$D$204,"Professional fees",$H$5:$H$204)</f>
        <v/>
      </c>
    </row>
    <row r="224">
      <c r="A224" s="20" t="inlineStr">
        <is>
          <t>Maintenance</t>
        </is>
      </c>
      <c r="C224" s="17">
        <f>SUMIF($D$5:$D$204,"Maintenance",$G$5:$G$204)</f>
        <v/>
      </c>
      <c r="D224" s="20" t="inlineStr">
        <is>
          <t>Maintenance</t>
        </is>
      </c>
      <c r="F224" s="17">
        <f>SUMIF($D$5:$D$204,"Maintenance",$H$5:$H$204)</f>
        <v/>
      </c>
    </row>
    <row r="225">
      <c r="A225" s="20" t="inlineStr">
        <is>
          <t>Other expenses</t>
        </is>
      </c>
      <c r="C225" s="17">
        <f>SUMIF($D$5:$D$204,"Other expenses",$G$5:$G$204)</f>
        <v/>
      </c>
      <c r="D225" s="20" t="inlineStr">
        <is>
          <t>Other expenses</t>
        </is>
      </c>
      <c r="F225" s="17">
        <f>SUMIF($D$5:$D$204,"Other expenses",$H$5:$H$204)</f>
        <v/>
      </c>
    </row>
  </sheetData>
  <mergeCells count="34">
    <mergeCell ref="D213:F213"/>
    <mergeCell ref="D220"/>
    <mergeCell ref="A224"/>
    <mergeCell ref="A215"/>
    <mergeCell ref="D223"/>
    <mergeCell ref="D216"/>
    <mergeCell ref="A213:C213"/>
    <mergeCell ref="A220"/>
    <mergeCell ref="B2:C2"/>
    <mergeCell ref="D222"/>
    <mergeCell ref="D218"/>
    <mergeCell ref="A208:B208"/>
    <mergeCell ref="A222"/>
    <mergeCell ref="A225"/>
    <mergeCell ref="A216"/>
    <mergeCell ref="D217"/>
    <mergeCell ref="A1:J1"/>
    <mergeCell ref="A210:B210"/>
    <mergeCell ref="H2:I2"/>
    <mergeCell ref="E2:F2"/>
    <mergeCell ref="D219"/>
    <mergeCell ref="A218"/>
    <mergeCell ref="A221"/>
    <mergeCell ref="A217"/>
    <mergeCell ref="D225"/>
    <mergeCell ref="A209:B209"/>
    <mergeCell ref="A214"/>
    <mergeCell ref="A223"/>
    <mergeCell ref="D215"/>
    <mergeCell ref="D214"/>
    <mergeCell ref="A211:B211"/>
    <mergeCell ref="D224"/>
    <mergeCell ref="D221"/>
    <mergeCell ref="A219"/>
  </mergeCells>
  <dataValidations count="2">
    <dataValidation sqref="C5:C204" showDropDown="0" showInputMessage="0" showErrorMessage="0" allowBlank="1" error="Type: Cash in / Cash out" type="list">
      <formula1>"Cash in,Cash out"</formula1>
    </dataValidation>
    <dataValidation sqref="D5:D204" showDropDown="0" showInputMessage="0" showErrorMessage="0" allowBlank="1" error="Category" type="list">
      <formula1>"Cash sales,Collections,Other income,Supplier payments,Payroll,Rent,Utilities,Transport,Marketing,Professional fees,Maintenance,Other expenses"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1" t="inlineStr">
        <is>
          <t>Instructions</t>
        </is>
      </c>
    </row>
    <row r="2"/>
    <row r="3">
      <c r="A3" s="22" t="inlineStr">
        <is>
          <t>What this template is</t>
        </is>
      </c>
    </row>
    <row r="4">
      <c r="A4" s="23" t="inlineStr">
        <is>
          <t>Cash flow follows real money: what came into the till or the bank and what went out,</t>
        </is>
      </c>
    </row>
    <row r="5">
      <c r="A5" s="23" t="inlineStr">
        <is>
          <t>day by day, with the running balance after every entry. It is not the same as profit:</t>
        </is>
      </c>
    </row>
    <row r="6">
      <c r="A6" s="23" t="inlineStr">
        <is>
          <t>cash rules here, and that is why this sheet is the one you read before deciding a</t>
        </is>
      </c>
    </row>
    <row r="7">
      <c r="A7" s="23" t="inlineStr">
        <is>
          <t>purchase or a payment.</t>
        </is>
      </c>
    </row>
    <row r="8"/>
    <row r="9">
      <c r="A9" s="22" t="inlineStr">
        <is>
          <t>Step by step</t>
        </is>
      </c>
    </row>
    <row r="10">
      <c r="A10" s="23" t="inlineStr">
        <is>
          <t>1. Fill in the company, the period and the opening balance (what is in cash and bank</t>
        </is>
      </c>
    </row>
    <row r="11">
      <c r="A11" s="23" t="inlineStr">
        <is>
          <t xml:space="preserve">   accounts on the first day of the period).</t>
        </is>
      </c>
    </row>
    <row r="12">
      <c r="A12" s="23" t="inlineStr">
        <is>
          <t>2. Enter one entry per row: date, description, type (Cash in or Cash out), category</t>
        </is>
      </c>
    </row>
    <row r="13">
      <c r="A13" s="23" t="inlineStr">
        <is>
          <t xml:space="preserve">   and amount.</t>
        </is>
      </c>
    </row>
    <row r="14">
      <c r="A14" s="23" t="inlineStr">
        <is>
          <t>3. The Cash in / Cash out column fills itself from the type; the Balance column is</t>
        </is>
      </c>
    </row>
    <row r="15">
      <c r="A15" s="23" t="inlineStr">
        <is>
          <t xml:space="preserve">   recalculated on every row.</t>
        </is>
      </c>
    </row>
    <row r="16">
      <c r="A16" s="23" t="inlineStr">
        <is>
          <t>4. At the bottom of the sheet read the totals and the closing balance.</t>
        </is>
      </c>
    </row>
    <row r="17">
      <c r="A17" s="23" t="inlineStr">
        <is>
          <t>5. Use the mini tables to see where the money came from and where it went.</t>
        </is>
      </c>
    </row>
    <row r="18"/>
    <row r="19">
      <c r="A19" s="22" t="inlineStr">
        <is>
          <t>Column map</t>
        </is>
      </c>
    </row>
    <row r="20">
      <c r="A20" s="23" t="inlineStr">
        <is>
          <t>Date: day of the movement.</t>
        </is>
      </c>
    </row>
    <row r="21">
      <c r="A21" s="23" t="inlineStr">
        <is>
          <t>Description: who paid or who was paid, in three or four words.</t>
        </is>
      </c>
    </row>
    <row r="22">
      <c r="A22" s="23" t="inlineStr">
        <is>
          <t>Type: Cash in or Cash out, from the list.</t>
        </is>
      </c>
    </row>
    <row r="23">
      <c r="A23" s="23" t="inlineStr">
        <is>
          <t>Category: the concept of the entry, from the list.</t>
        </is>
      </c>
    </row>
    <row r="24">
      <c r="A24" s="23" t="inlineStr">
        <is>
          <t>Amount: the figure, always positive (the type decides if it adds or subtracts).</t>
        </is>
      </c>
    </row>
    <row r="25">
      <c r="A25" s="23" t="inlineStr">
        <is>
          <t>Document: invoice, receipt or support.</t>
        </is>
      </c>
    </row>
    <row r="26">
      <c r="A26" s="23" t="inlineStr">
        <is>
          <t>Cash in / Cash out / Balance (grey): calculated, do not type in them.</t>
        </is>
      </c>
    </row>
    <row r="27"/>
    <row r="28">
      <c r="A28" s="22" t="inlineStr">
        <is>
          <t>A worked example</t>
        </is>
      </c>
    </row>
    <row r="29">
      <c r="A29" s="23" t="inlineStr">
        <is>
          <t>Opening balance 2,000,000.</t>
        </is>
      </c>
    </row>
    <row r="30">
      <c r="A30" s="23" t="inlineStr">
        <is>
          <t>Day 2: Collections, cash in, 1,500,000 -&gt; balance 3,500,000.</t>
        </is>
      </c>
    </row>
    <row r="31">
      <c r="A31" s="23" t="inlineStr">
        <is>
          <t>Day 3: Supplier payments, cash out, 1,100,000 -&gt; balance 2,400,000.</t>
        </is>
      </c>
    </row>
    <row r="32">
      <c r="A32" s="23" t="inlineStr">
        <is>
          <t>Day 5: Cash sales, cash in, 900,000 -&gt; balance 3,300,000.</t>
        </is>
      </c>
    </row>
    <row r="33">
      <c r="A33" s="23" t="inlineStr">
        <is>
          <t>Day 8: Payroll, cash out, 800,000 -&gt; balance 2,500,000.</t>
        </is>
      </c>
    </row>
    <row r="34"/>
    <row r="35">
      <c r="A35" s="22" t="inlineStr">
        <is>
          <t>Tips and common mistakes</t>
        </is>
      </c>
    </row>
    <row r="36">
      <c r="A36" s="23" t="inlineStr">
        <is>
          <t>The opening balance is the one of the first day of the period, not today's.</t>
        </is>
      </c>
    </row>
    <row r="37">
      <c r="A37" s="23" t="inlineStr">
        <is>
          <t>Never type a negative amount: if the money went out, the type is Cash out.</t>
        </is>
      </c>
    </row>
    <row r="38">
      <c r="A38" s="23" t="inlineStr">
        <is>
          <t>If the balance turns negative it is not a bug in the sheet: it is the signal that cash</t>
        </is>
      </c>
    </row>
    <row r="39">
      <c r="A39" s="23" t="inlineStr">
        <is>
          <t>will not cover what is coming.</t>
        </is>
      </c>
    </row>
    <row r="40">
      <c r="A40" s="23" t="inlineStr">
        <is>
          <t>Record payment and collection the same day; filling it at month end from memory makes</t>
        </is>
      </c>
    </row>
    <row r="41">
      <c r="A41" s="23" t="inlineStr">
        <is>
          <t>the flow useless.</t>
        </is>
      </c>
    </row>
    <row r="42">
      <c r="A42" s="23" t="inlineStr">
        <is>
          <t>A loan received is cash in; the instalment you pay is cash out.</t>
        </is>
      </c>
    </row>
    <row r="43"/>
    <row r="44">
      <c r="A44" s="22" t="inlineStr">
        <is>
          <t>When to move to software</t>
        </is>
      </c>
    </row>
    <row r="45">
      <c r="A45" s="23" t="inlineStr">
        <is>
          <t>With several tills, several bank accounts or deposits that will not reconcile, manual</t>
        </is>
      </c>
    </row>
    <row r="46">
      <c r="A46" s="23" t="inlineStr">
        <is>
          <t>reconciliation stops working: cash flow then needs a system that ties cash,</t>
        </is>
      </c>
    </row>
    <row r="47">
      <c r="A47" s="23" t="inlineStr">
        <is>
          <t>receivables and inventory to the same movement. Kardex Tauro covers inventory, cash</t>
        </is>
      </c>
    </row>
    <row r="48">
      <c r="A48" s="23" t="inlineStr">
        <is>
          <t>and receivables from the same information.</t>
        </is>
      </c>
    </row>
    <row r="49"/>
    <row r="50">
      <c r="A50" s="22" t="inlineStr">
        <is>
          <t>Free template by Kardex Tauro</t>
        </is>
      </c>
    </row>
    <row r="51">
      <c r="A51" s="23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2026-09-24T13:52:38Z</dcterms:created>
  <dcterms:modified xmlns:dcterms="http://purl.org/dc/terms/" xmlns:xsi="http://www.w3.org/2001/XMLSchema-instance" xsi:type="dcterms:W3CDTF">2026-09-25T15:28:32Z</dcterms:modified>
</cp:coreProperties>
</file>